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成绩及考试总成绩" sheetId="1" r:id="rId1"/>
  </sheets>
  <definedNames>
    <definedName name="_xlnm._FilterDatabase" localSheetId="0" hidden="1">面试成绩及考试总成绩!$A$2:$I$2</definedName>
    <definedName name="_xlnm.Print_Titles" localSheetId="0">面试成绩及考试总成绩!$1:$2</definedName>
  </definedNames>
  <calcPr calcId="144525"/>
</workbook>
</file>

<file path=xl/sharedStrings.xml><?xml version="1.0" encoding="utf-8"?>
<sst xmlns="http://schemas.openxmlformats.org/spreadsheetml/2006/main" count="473" uniqueCount="54">
  <si>
    <t>面试成绩及考试总成绩</t>
  </si>
  <si>
    <t>招聘单位</t>
  </si>
  <si>
    <t>岗位名称</t>
  </si>
  <si>
    <t>岗位代码</t>
  </si>
  <si>
    <t>准考证号</t>
  </si>
  <si>
    <t>笔试成绩</t>
  </si>
  <si>
    <t>面试成绩</t>
  </si>
  <si>
    <t>笔试与面试合成成绩</t>
  </si>
  <si>
    <t>考试总成绩</t>
  </si>
  <si>
    <t>备注</t>
  </si>
  <si>
    <t>县财政局所属事业单位</t>
  </si>
  <si>
    <t>财务类工作人员A</t>
  </si>
  <si>
    <t>财务类工作人员B</t>
  </si>
  <si>
    <t>部分县直部门所属事业单位</t>
  </si>
  <si>
    <t>统计类工作人员</t>
  </si>
  <si>
    <t>230041</t>
  </si>
  <si>
    <t>庐江县园、区</t>
  </si>
  <si>
    <t>部分县直部门、镇人民政府所属事业单位</t>
  </si>
  <si>
    <t>土木建筑类工作人员</t>
  </si>
  <si>
    <t>缺考</t>
  </si>
  <si>
    <t>镇人民政府所属事业单位</t>
  </si>
  <si>
    <t>弃考</t>
  </si>
  <si>
    <t>县资规局所属事业单位</t>
  </si>
  <si>
    <t>规划类工作人员</t>
  </si>
  <si>
    <t>水利工程类工作人员</t>
  </si>
  <si>
    <t>资格复审递补不合格</t>
  </si>
  <si>
    <t>县水务局所属事业单位</t>
  </si>
  <si>
    <t>县融媒体中心</t>
  </si>
  <si>
    <t>播音主持A</t>
  </si>
  <si>
    <t>230049</t>
  </si>
  <si>
    <t>/</t>
  </si>
  <si>
    <t>须专业测试</t>
  </si>
  <si>
    <t>播音主持B</t>
  </si>
  <si>
    <t>播音主持C</t>
  </si>
  <si>
    <t>播音主持D</t>
  </si>
  <si>
    <t>化工专业工作人员</t>
  </si>
  <si>
    <t>安徽合肥庐江高新区管委会</t>
  </si>
  <si>
    <t>县数据资源信息中心</t>
  </si>
  <si>
    <t>工作人员</t>
  </si>
  <si>
    <t>县军队离退休干部服务站</t>
  </si>
  <si>
    <t>县水利建设管理中心</t>
  </si>
  <si>
    <t>县水利勘测设计室</t>
  </si>
  <si>
    <t>县河道水库管理中心</t>
  </si>
  <si>
    <t>230059</t>
  </si>
  <si>
    <t>县舒庐干渠管理所</t>
  </si>
  <si>
    <t>工作人员A</t>
  </si>
  <si>
    <t>工作人员B</t>
  </si>
  <si>
    <t>县防汛抗旱服务队</t>
  </si>
  <si>
    <t>柯坦镇人民政府所属事业单位</t>
  </si>
  <si>
    <t>工作人员C</t>
  </si>
  <si>
    <t>工作人员D</t>
  </si>
  <si>
    <t>工作人员E</t>
  </si>
  <si>
    <t>230067</t>
  </si>
  <si>
    <t>工作人员F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</si>
</sst>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32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7"/>
  <sheetViews>
    <sheetView tabSelected="1" zoomScaleSheetLayoutView="60" workbookViewId="0">
      <pane ySplit="2" topLeftCell="A183" activePane="bottomLeft" state="frozen"/>
      <selection/>
      <selection pane="bottomLeft" activeCell="L186" sqref="L186"/>
    </sheetView>
  </sheetViews>
  <sheetFormatPr defaultColWidth="9" defaultRowHeight="13.5"/>
  <cols>
    <col min="1" max="1" width="21.375" style="3" customWidth="1"/>
    <col min="2" max="2" width="19.125" style="4" customWidth="1"/>
    <col min="3" max="3" width="11.875" style="4" customWidth="1"/>
    <col min="4" max="4" width="11.875" style="5" customWidth="1"/>
    <col min="5" max="5" width="11.875" style="6" customWidth="1"/>
    <col min="6" max="6" width="13.75" style="4" customWidth="1"/>
    <col min="7" max="7" width="14.75" style="4" customWidth="1"/>
    <col min="8" max="8" width="14" style="4" customWidth="1"/>
    <col min="9" max="9" width="11.625" style="4" customWidth="1"/>
    <col min="10" max="16308" width="9" style="4" customWidth="1"/>
    <col min="16309" max="16384" width="9" style="4"/>
  </cols>
  <sheetData>
    <row r="1" ht="43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37" customHeight="1" spans="1:9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0" t="s">
        <v>6</v>
      </c>
      <c r="G2" s="9" t="s">
        <v>7</v>
      </c>
      <c r="H2" s="10" t="s">
        <v>8</v>
      </c>
      <c r="I2" s="10" t="s">
        <v>9</v>
      </c>
    </row>
    <row r="3" ht="29" customHeight="1" spans="1:9">
      <c r="A3" s="12" t="s">
        <v>10</v>
      </c>
      <c r="B3" s="13" t="s">
        <v>11</v>
      </c>
      <c r="C3" s="13" t="str">
        <f t="shared" ref="C3:C22" si="0">"230039"</f>
        <v>230039</v>
      </c>
      <c r="D3" s="14">
        <v>230412505</v>
      </c>
      <c r="E3" s="15">
        <v>72.87</v>
      </c>
      <c r="F3" s="16">
        <v>80.78</v>
      </c>
      <c r="G3" s="16">
        <v>76.03</v>
      </c>
      <c r="H3" s="16">
        <v>76.03</v>
      </c>
      <c r="I3" s="16"/>
    </row>
    <row r="4" ht="29" customHeight="1" spans="1:9">
      <c r="A4" s="12" t="s">
        <v>10</v>
      </c>
      <c r="B4" s="13" t="s">
        <v>11</v>
      </c>
      <c r="C4" s="13" t="str">
        <f t="shared" si="0"/>
        <v>230039</v>
      </c>
      <c r="D4" s="14">
        <v>230413308</v>
      </c>
      <c r="E4" s="15">
        <v>71.1</v>
      </c>
      <c r="F4" s="16">
        <v>80.98</v>
      </c>
      <c r="G4" s="16">
        <v>75.05</v>
      </c>
      <c r="H4" s="16">
        <v>75.05</v>
      </c>
      <c r="I4" s="16"/>
    </row>
    <row r="5" ht="29" customHeight="1" spans="1:9">
      <c r="A5" s="12" t="s">
        <v>10</v>
      </c>
      <c r="B5" s="13" t="s">
        <v>11</v>
      </c>
      <c r="C5" s="13" t="str">
        <f t="shared" si="0"/>
        <v>230039</v>
      </c>
      <c r="D5" s="14">
        <v>230412723</v>
      </c>
      <c r="E5" s="15">
        <v>74.01</v>
      </c>
      <c r="F5" s="16">
        <v>76.4</v>
      </c>
      <c r="G5" s="16">
        <v>74.97</v>
      </c>
      <c r="H5" s="16">
        <v>74.97</v>
      </c>
      <c r="I5" s="16"/>
    </row>
    <row r="6" ht="29" customHeight="1" spans="1:9">
      <c r="A6" s="12" t="s">
        <v>10</v>
      </c>
      <c r="B6" s="13" t="s">
        <v>11</v>
      </c>
      <c r="C6" s="13" t="str">
        <f t="shared" si="0"/>
        <v>230039</v>
      </c>
      <c r="D6" s="14">
        <v>230412511</v>
      </c>
      <c r="E6" s="15">
        <v>72.62</v>
      </c>
      <c r="F6" s="16">
        <v>77.74</v>
      </c>
      <c r="G6" s="16">
        <v>74.67</v>
      </c>
      <c r="H6" s="16">
        <v>74.67</v>
      </c>
      <c r="I6" s="16"/>
    </row>
    <row r="7" ht="29" customHeight="1" spans="1:9">
      <c r="A7" s="12" t="s">
        <v>10</v>
      </c>
      <c r="B7" s="13" t="s">
        <v>11</v>
      </c>
      <c r="C7" s="13" t="str">
        <f t="shared" si="0"/>
        <v>230039</v>
      </c>
      <c r="D7" s="14">
        <v>230413112</v>
      </c>
      <c r="E7" s="15">
        <v>72.84</v>
      </c>
      <c r="F7" s="16">
        <v>76.24</v>
      </c>
      <c r="G7" s="16">
        <v>74.2</v>
      </c>
      <c r="H7" s="16">
        <v>74.2</v>
      </c>
      <c r="I7" s="16"/>
    </row>
    <row r="8" s="2" customFormat="1" ht="29" customHeight="1" spans="1:9">
      <c r="A8" s="12" t="s">
        <v>10</v>
      </c>
      <c r="B8" s="13" t="s">
        <v>11</v>
      </c>
      <c r="C8" s="13" t="str">
        <f t="shared" si="0"/>
        <v>230039</v>
      </c>
      <c r="D8" s="14">
        <v>230413227</v>
      </c>
      <c r="E8" s="15">
        <v>73.23</v>
      </c>
      <c r="F8" s="16">
        <v>75.02</v>
      </c>
      <c r="G8" s="16">
        <v>73.95</v>
      </c>
      <c r="H8" s="16">
        <v>73.95</v>
      </c>
      <c r="I8" s="16"/>
    </row>
    <row r="9" ht="29" customHeight="1" spans="1:9">
      <c r="A9" s="12" t="s">
        <v>10</v>
      </c>
      <c r="B9" s="13" t="s">
        <v>11</v>
      </c>
      <c r="C9" s="13" t="str">
        <f t="shared" si="0"/>
        <v>230039</v>
      </c>
      <c r="D9" s="14">
        <v>230412407</v>
      </c>
      <c r="E9" s="15">
        <v>70.38</v>
      </c>
      <c r="F9" s="16">
        <v>79.1</v>
      </c>
      <c r="G9" s="16">
        <v>73.87</v>
      </c>
      <c r="H9" s="16">
        <v>73.87</v>
      </c>
      <c r="I9" s="16"/>
    </row>
    <row r="10" ht="29" customHeight="1" spans="1:9">
      <c r="A10" s="12" t="s">
        <v>10</v>
      </c>
      <c r="B10" s="13" t="s">
        <v>11</v>
      </c>
      <c r="C10" s="13" t="str">
        <f t="shared" si="0"/>
        <v>230039</v>
      </c>
      <c r="D10" s="14">
        <v>230413309</v>
      </c>
      <c r="E10" s="15">
        <v>68.71</v>
      </c>
      <c r="F10" s="16">
        <v>80.24</v>
      </c>
      <c r="G10" s="16">
        <v>73.32</v>
      </c>
      <c r="H10" s="16">
        <v>73.32</v>
      </c>
      <c r="I10" s="16"/>
    </row>
    <row r="11" s="2" customFormat="1" ht="29" customHeight="1" spans="1:9">
      <c r="A11" s="12" t="s">
        <v>10</v>
      </c>
      <c r="B11" s="13" t="s">
        <v>11</v>
      </c>
      <c r="C11" s="13" t="str">
        <f t="shared" si="0"/>
        <v>230039</v>
      </c>
      <c r="D11" s="14">
        <v>230413101</v>
      </c>
      <c r="E11" s="15">
        <v>71.82</v>
      </c>
      <c r="F11" s="16">
        <v>75.52</v>
      </c>
      <c r="G11" s="16">
        <v>73.3</v>
      </c>
      <c r="H11" s="16">
        <v>73.3</v>
      </c>
      <c r="I11" s="16"/>
    </row>
    <row r="12" s="2" customFormat="1" ht="29" customHeight="1" spans="1:9">
      <c r="A12" s="12" t="s">
        <v>10</v>
      </c>
      <c r="B12" s="13" t="s">
        <v>11</v>
      </c>
      <c r="C12" s="13" t="str">
        <f t="shared" si="0"/>
        <v>230039</v>
      </c>
      <c r="D12" s="14">
        <v>230412603</v>
      </c>
      <c r="E12" s="15">
        <v>69.99</v>
      </c>
      <c r="F12" s="16">
        <v>77.48</v>
      </c>
      <c r="G12" s="16">
        <v>72.99</v>
      </c>
      <c r="H12" s="16">
        <v>72.99</v>
      </c>
      <c r="I12" s="16"/>
    </row>
    <row r="13" ht="29" customHeight="1" spans="1:9">
      <c r="A13" s="12" t="s">
        <v>10</v>
      </c>
      <c r="B13" s="13" t="s">
        <v>11</v>
      </c>
      <c r="C13" s="13" t="str">
        <f t="shared" si="0"/>
        <v>230039</v>
      </c>
      <c r="D13" s="14">
        <v>230412516</v>
      </c>
      <c r="E13" s="15">
        <v>71.05</v>
      </c>
      <c r="F13" s="16">
        <v>74.44</v>
      </c>
      <c r="G13" s="16">
        <v>72.41</v>
      </c>
      <c r="H13" s="16">
        <v>72.41</v>
      </c>
      <c r="I13" s="16"/>
    </row>
    <row r="14" ht="29" customHeight="1" spans="1:9">
      <c r="A14" s="12" t="s">
        <v>10</v>
      </c>
      <c r="B14" s="13" t="s">
        <v>11</v>
      </c>
      <c r="C14" s="13" t="str">
        <f t="shared" si="0"/>
        <v>230039</v>
      </c>
      <c r="D14" s="14">
        <v>230413230</v>
      </c>
      <c r="E14" s="15">
        <v>70.65</v>
      </c>
      <c r="F14" s="16">
        <v>74.54</v>
      </c>
      <c r="G14" s="16">
        <v>72.21</v>
      </c>
      <c r="H14" s="16">
        <v>72.21</v>
      </c>
      <c r="I14" s="16"/>
    </row>
    <row r="15" s="2" customFormat="1" ht="29" customHeight="1" spans="1:9">
      <c r="A15" s="12" t="s">
        <v>10</v>
      </c>
      <c r="B15" s="13" t="s">
        <v>11</v>
      </c>
      <c r="C15" s="13" t="str">
        <f t="shared" si="0"/>
        <v>230039</v>
      </c>
      <c r="D15" s="14">
        <v>230413023</v>
      </c>
      <c r="E15" s="15">
        <v>68.6</v>
      </c>
      <c r="F15" s="16">
        <v>77.62</v>
      </c>
      <c r="G15" s="16">
        <v>72.21</v>
      </c>
      <c r="H15" s="16">
        <v>72.21</v>
      </c>
      <c r="I15" s="16"/>
    </row>
    <row r="16" ht="29" customHeight="1" spans="1:9">
      <c r="A16" s="12" t="s">
        <v>10</v>
      </c>
      <c r="B16" s="13" t="s">
        <v>11</v>
      </c>
      <c r="C16" s="13" t="str">
        <f t="shared" si="0"/>
        <v>230039</v>
      </c>
      <c r="D16" s="14">
        <v>230413128</v>
      </c>
      <c r="E16" s="15">
        <v>71.09</v>
      </c>
      <c r="F16" s="16">
        <v>73.86</v>
      </c>
      <c r="G16" s="16">
        <v>72.2</v>
      </c>
      <c r="H16" s="16">
        <v>72.2</v>
      </c>
      <c r="I16" s="16"/>
    </row>
    <row r="17" ht="29" customHeight="1" spans="1:9">
      <c r="A17" s="12" t="s">
        <v>10</v>
      </c>
      <c r="B17" s="13" t="s">
        <v>11</v>
      </c>
      <c r="C17" s="13" t="str">
        <f t="shared" si="0"/>
        <v>230039</v>
      </c>
      <c r="D17" s="14">
        <v>230412612</v>
      </c>
      <c r="E17" s="15">
        <v>71.26</v>
      </c>
      <c r="F17" s="16">
        <v>72.04</v>
      </c>
      <c r="G17" s="16">
        <v>71.57</v>
      </c>
      <c r="H17" s="16">
        <v>71.57</v>
      </c>
      <c r="I17" s="16"/>
    </row>
    <row r="18" ht="29" customHeight="1" spans="1:9">
      <c r="A18" s="12" t="s">
        <v>10</v>
      </c>
      <c r="B18" s="13" t="s">
        <v>11</v>
      </c>
      <c r="C18" s="13" t="str">
        <f>"230039"</f>
        <v>230039</v>
      </c>
      <c r="D18" s="14">
        <v>230412825</v>
      </c>
      <c r="E18" s="15">
        <v>70.33</v>
      </c>
      <c r="F18" s="16">
        <v>70.56</v>
      </c>
      <c r="G18" s="16">
        <v>70.42</v>
      </c>
      <c r="H18" s="16">
        <v>70.42</v>
      </c>
      <c r="I18" s="16"/>
    </row>
    <row r="19" s="2" customFormat="1" ht="29" customHeight="1" spans="1:9">
      <c r="A19" s="12" t="s">
        <v>10</v>
      </c>
      <c r="B19" s="13" t="s">
        <v>11</v>
      </c>
      <c r="C19" s="13" t="str">
        <f>"230039"</f>
        <v>230039</v>
      </c>
      <c r="D19" s="14">
        <v>230412919</v>
      </c>
      <c r="E19" s="15">
        <v>68.61</v>
      </c>
      <c r="F19" s="16">
        <v>71.9</v>
      </c>
      <c r="G19" s="16">
        <v>69.93</v>
      </c>
      <c r="H19" s="16">
        <v>69.93</v>
      </c>
      <c r="I19" s="16"/>
    </row>
    <row r="20" ht="29" customHeight="1" spans="1:9">
      <c r="A20" s="12" t="s">
        <v>10</v>
      </c>
      <c r="B20" s="13" t="s">
        <v>11</v>
      </c>
      <c r="C20" s="13" t="str">
        <f>"230039"</f>
        <v>230039</v>
      </c>
      <c r="D20" s="14">
        <v>230413013</v>
      </c>
      <c r="E20" s="15">
        <v>69.42</v>
      </c>
      <c r="F20" s="16">
        <v>68.24</v>
      </c>
      <c r="G20" s="16">
        <v>68.95</v>
      </c>
      <c r="H20" s="16">
        <v>68.95</v>
      </c>
      <c r="I20" s="16"/>
    </row>
    <row r="21" ht="29" customHeight="1" spans="1:9">
      <c r="A21" s="17" t="s">
        <v>10</v>
      </c>
      <c r="B21" s="18" t="s">
        <v>12</v>
      </c>
      <c r="C21" s="18" t="str">
        <f t="shared" ref="C21:C26" si="1">"230040"</f>
        <v>230040</v>
      </c>
      <c r="D21" s="19">
        <v>230413807</v>
      </c>
      <c r="E21" s="20">
        <v>75.94</v>
      </c>
      <c r="F21" s="21">
        <v>76.28</v>
      </c>
      <c r="G21" s="21">
        <v>76.08</v>
      </c>
      <c r="H21" s="21">
        <v>76.08</v>
      </c>
      <c r="I21" s="21"/>
    </row>
    <row r="22" s="2" customFormat="1" ht="29" customHeight="1" spans="1:9">
      <c r="A22" s="17" t="s">
        <v>10</v>
      </c>
      <c r="B22" s="18" t="s">
        <v>12</v>
      </c>
      <c r="C22" s="18" t="str">
        <f t="shared" si="1"/>
        <v>230040</v>
      </c>
      <c r="D22" s="19">
        <v>230413719</v>
      </c>
      <c r="E22" s="20">
        <v>75.22</v>
      </c>
      <c r="F22" s="21">
        <v>76.68</v>
      </c>
      <c r="G22" s="21">
        <v>75.8</v>
      </c>
      <c r="H22" s="21">
        <v>75.8</v>
      </c>
      <c r="I22" s="21"/>
    </row>
    <row r="23" s="2" customFormat="1" ht="29" customHeight="1" spans="1:9">
      <c r="A23" s="17" t="s">
        <v>10</v>
      </c>
      <c r="B23" s="18" t="s">
        <v>12</v>
      </c>
      <c r="C23" s="18" t="str">
        <f t="shared" si="1"/>
        <v>230040</v>
      </c>
      <c r="D23" s="19">
        <v>230414003</v>
      </c>
      <c r="E23" s="20">
        <v>78.87</v>
      </c>
      <c r="F23" s="21">
        <v>70.38</v>
      </c>
      <c r="G23" s="21">
        <v>75.47</v>
      </c>
      <c r="H23" s="21">
        <v>75.47</v>
      </c>
      <c r="I23" s="21"/>
    </row>
    <row r="24" ht="29" customHeight="1" spans="1:9">
      <c r="A24" s="17" t="s">
        <v>10</v>
      </c>
      <c r="B24" s="18" t="s">
        <v>12</v>
      </c>
      <c r="C24" s="18" t="str">
        <f t="shared" si="1"/>
        <v>230040</v>
      </c>
      <c r="D24" s="19">
        <v>230414230</v>
      </c>
      <c r="E24" s="20">
        <v>73.48</v>
      </c>
      <c r="F24" s="21">
        <v>76.62</v>
      </c>
      <c r="G24" s="21">
        <v>74.74</v>
      </c>
      <c r="H24" s="21">
        <v>74.74</v>
      </c>
      <c r="I24" s="21"/>
    </row>
    <row r="25" ht="29" customHeight="1" spans="1:9">
      <c r="A25" s="17" t="s">
        <v>10</v>
      </c>
      <c r="B25" s="18" t="s">
        <v>12</v>
      </c>
      <c r="C25" s="18" t="str">
        <f t="shared" si="1"/>
        <v>230040</v>
      </c>
      <c r="D25" s="19">
        <v>230413821</v>
      </c>
      <c r="E25" s="20">
        <v>75.29</v>
      </c>
      <c r="F25" s="21">
        <v>73.06</v>
      </c>
      <c r="G25" s="21">
        <v>74.4</v>
      </c>
      <c r="H25" s="21">
        <v>74.4</v>
      </c>
      <c r="I25" s="21"/>
    </row>
    <row r="26" s="2" customFormat="1" ht="29" customHeight="1" spans="1:9">
      <c r="A26" s="17" t="s">
        <v>10</v>
      </c>
      <c r="B26" s="18" t="s">
        <v>12</v>
      </c>
      <c r="C26" s="18" t="str">
        <f t="shared" si="1"/>
        <v>230040</v>
      </c>
      <c r="D26" s="19">
        <v>230414130</v>
      </c>
      <c r="E26" s="20">
        <v>72.98</v>
      </c>
      <c r="F26" s="21">
        <v>72.96</v>
      </c>
      <c r="G26" s="21">
        <v>72.97</v>
      </c>
      <c r="H26" s="21">
        <v>72.97</v>
      </c>
      <c r="I26" s="21"/>
    </row>
    <row r="27" ht="29" customHeight="1" spans="1:9">
      <c r="A27" s="12" t="s">
        <v>13</v>
      </c>
      <c r="B27" s="13" t="s">
        <v>14</v>
      </c>
      <c r="C27" s="13" t="str">
        <f>"230041"</f>
        <v>230041</v>
      </c>
      <c r="D27" s="14">
        <v>230414503</v>
      </c>
      <c r="E27" s="15">
        <v>74.78</v>
      </c>
      <c r="F27" s="16">
        <v>78.44</v>
      </c>
      <c r="G27" s="16">
        <v>76.24</v>
      </c>
      <c r="H27" s="16">
        <v>76.24</v>
      </c>
      <c r="I27" s="16"/>
    </row>
    <row r="28" ht="29" customHeight="1" spans="1:9">
      <c r="A28" s="12" t="s">
        <v>13</v>
      </c>
      <c r="B28" s="13" t="s">
        <v>14</v>
      </c>
      <c r="C28" s="13" t="str">
        <f>"230041"</f>
        <v>230041</v>
      </c>
      <c r="D28" s="14">
        <v>230414510</v>
      </c>
      <c r="E28" s="15">
        <v>75.66</v>
      </c>
      <c r="F28" s="16">
        <v>75.7</v>
      </c>
      <c r="G28" s="16">
        <v>75.68</v>
      </c>
      <c r="H28" s="16">
        <v>75.68</v>
      </c>
      <c r="I28" s="16"/>
    </row>
    <row r="29" ht="29" customHeight="1" spans="1:9">
      <c r="A29" s="12" t="s">
        <v>13</v>
      </c>
      <c r="B29" s="13" t="s">
        <v>14</v>
      </c>
      <c r="C29" s="13" t="s">
        <v>15</v>
      </c>
      <c r="D29" s="14">
        <v>230415002</v>
      </c>
      <c r="E29" s="15">
        <v>70.82</v>
      </c>
      <c r="F29" s="16">
        <v>81.62</v>
      </c>
      <c r="G29" s="16">
        <v>75.14</v>
      </c>
      <c r="H29" s="16">
        <v>75.14</v>
      </c>
      <c r="I29" s="16"/>
    </row>
    <row r="30" ht="29" customHeight="1" spans="1:9">
      <c r="A30" s="12" t="s">
        <v>13</v>
      </c>
      <c r="B30" s="13" t="s">
        <v>14</v>
      </c>
      <c r="C30" s="13" t="str">
        <f t="shared" ref="C30:C39" si="2">"230041"</f>
        <v>230041</v>
      </c>
      <c r="D30" s="14">
        <v>230414518</v>
      </c>
      <c r="E30" s="15">
        <v>75.28</v>
      </c>
      <c r="F30" s="16">
        <v>73.68</v>
      </c>
      <c r="G30" s="16">
        <v>74.64</v>
      </c>
      <c r="H30" s="16">
        <v>74.64</v>
      </c>
      <c r="I30" s="16"/>
    </row>
    <row r="31" ht="29" customHeight="1" spans="1:9">
      <c r="A31" s="12" t="s">
        <v>13</v>
      </c>
      <c r="B31" s="13" t="s">
        <v>14</v>
      </c>
      <c r="C31" s="13" t="str">
        <f t="shared" si="2"/>
        <v>230041</v>
      </c>
      <c r="D31" s="14">
        <v>230414711</v>
      </c>
      <c r="E31" s="15">
        <v>74.48</v>
      </c>
      <c r="F31" s="16">
        <v>73.52</v>
      </c>
      <c r="G31" s="16">
        <v>74.1</v>
      </c>
      <c r="H31" s="16">
        <v>74.1</v>
      </c>
      <c r="I31" s="16"/>
    </row>
    <row r="32" s="2" customFormat="1" ht="29" customHeight="1" spans="1:9">
      <c r="A32" s="12" t="s">
        <v>13</v>
      </c>
      <c r="B32" s="13" t="s">
        <v>14</v>
      </c>
      <c r="C32" s="13" t="str">
        <f t="shared" si="2"/>
        <v>230041</v>
      </c>
      <c r="D32" s="14">
        <v>230414522</v>
      </c>
      <c r="E32" s="15">
        <v>72.94</v>
      </c>
      <c r="F32" s="16">
        <v>75.54</v>
      </c>
      <c r="G32" s="16">
        <v>73.98</v>
      </c>
      <c r="H32" s="16">
        <v>73.98</v>
      </c>
      <c r="I32" s="16"/>
    </row>
    <row r="33" ht="29" customHeight="1" spans="1:9">
      <c r="A33" s="12" t="s">
        <v>13</v>
      </c>
      <c r="B33" s="13" t="s">
        <v>14</v>
      </c>
      <c r="C33" s="13" t="str">
        <f t="shared" si="2"/>
        <v>230041</v>
      </c>
      <c r="D33" s="14">
        <v>230414903</v>
      </c>
      <c r="E33" s="15">
        <v>72.21</v>
      </c>
      <c r="F33" s="16">
        <v>75.12</v>
      </c>
      <c r="G33" s="16">
        <v>73.37</v>
      </c>
      <c r="H33" s="16">
        <v>73.37</v>
      </c>
      <c r="I33" s="16"/>
    </row>
    <row r="34" ht="29" customHeight="1" spans="1:9">
      <c r="A34" s="12" t="s">
        <v>13</v>
      </c>
      <c r="B34" s="13" t="s">
        <v>14</v>
      </c>
      <c r="C34" s="13" t="str">
        <f t="shared" si="2"/>
        <v>230041</v>
      </c>
      <c r="D34" s="14">
        <v>230414726</v>
      </c>
      <c r="E34" s="15">
        <v>74.48</v>
      </c>
      <c r="F34" s="16">
        <v>70.76</v>
      </c>
      <c r="G34" s="16">
        <v>72.99</v>
      </c>
      <c r="H34" s="16">
        <v>72.99</v>
      </c>
      <c r="I34" s="16"/>
    </row>
    <row r="35" ht="29" customHeight="1" spans="1:9">
      <c r="A35" s="12" t="s">
        <v>13</v>
      </c>
      <c r="B35" s="13" t="s">
        <v>14</v>
      </c>
      <c r="C35" s="13" t="str">
        <f t="shared" si="2"/>
        <v>230041</v>
      </c>
      <c r="D35" s="14">
        <v>230414513</v>
      </c>
      <c r="E35" s="15">
        <v>72.51</v>
      </c>
      <c r="F35" s="16">
        <v>72.8</v>
      </c>
      <c r="G35" s="16">
        <v>72.63</v>
      </c>
      <c r="H35" s="16">
        <v>72.63</v>
      </c>
      <c r="I35" s="16"/>
    </row>
    <row r="36" ht="29" customHeight="1" spans="1:9">
      <c r="A36" s="12" t="s">
        <v>13</v>
      </c>
      <c r="B36" s="13" t="s">
        <v>14</v>
      </c>
      <c r="C36" s="13" t="str">
        <f t="shared" si="2"/>
        <v>230041</v>
      </c>
      <c r="D36" s="14">
        <v>230414613</v>
      </c>
      <c r="E36" s="15">
        <v>67.61</v>
      </c>
      <c r="F36" s="16">
        <v>78.24</v>
      </c>
      <c r="G36" s="16">
        <v>71.86</v>
      </c>
      <c r="H36" s="16">
        <v>71.86</v>
      </c>
      <c r="I36" s="16"/>
    </row>
    <row r="37" s="2" customFormat="1" ht="29" customHeight="1" spans="1:9">
      <c r="A37" s="12" t="s">
        <v>13</v>
      </c>
      <c r="B37" s="13" t="s">
        <v>14</v>
      </c>
      <c r="C37" s="13" t="str">
        <f t="shared" si="2"/>
        <v>230041</v>
      </c>
      <c r="D37" s="14">
        <v>230414624</v>
      </c>
      <c r="E37" s="15">
        <v>70.11</v>
      </c>
      <c r="F37" s="16">
        <v>73.92</v>
      </c>
      <c r="G37" s="16">
        <v>71.63</v>
      </c>
      <c r="H37" s="16">
        <v>71.63</v>
      </c>
      <c r="I37" s="16"/>
    </row>
    <row r="38" ht="29" customHeight="1" spans="1:9">
      <c r="A38" s="12" t="s">
        <v>13</v>
      </c>
      <c r="B38" s="13" t="s">
        <v>14</v>
      </c>
      <c r="C38" s="13" t="str">
        <f t="shared" si="2"/>
        <v>230041</v>
      </c>
      <c r="D38" s="14">
        <v>230414611</v>
      </c>
      <c r="E38" s="15">
        <v>70.3</v>
      </c>
      <c r="F38" s="16">
        <v>73.08</v>
      </c>
      <c r="G38" s="16">
        <v>71.41</v>
      </c>
      <c r="H38" s="16">
        <v>71.41</v>
      </c>
      <c r="I38" s="16"/>
    </row>
    <row r="39" ht="29" customHeight="1" spans="1:9">
      <c r="A39" s="12" t="s">
        <v>13</v>
      </c>
      <c r="B39" s="13" t="s">
        <v>14</v>
      </c>
      <c r="C39" s="13" t="str">
        <f t="shared" si="2"/>
        <v>230041</v>
      </c>
      <c r="D39" s="14">
        <v>230414814</v>
      </c>
      <c r="E39" s="15">
        <v>69.61</v>
      </c>
      <c r="F39" s="16">
        <v>73.9</v>
      </c>
      <c r="G39" s="16">
        <v>71.33</v>
      </c>
      <c r="H39" s="16">
        <v>71.33</v>
      </c>
      <c r="I39" s="16"/>
    </row>
    <row r="40" ht="29" customHeight="1" spans="1:9">
      <c r="A40" s="12" t="s">
        <v>13</v>
      </c>
      <c r="B40" s="13" t="s">
        <v>14</v>
      </c>
      <c r="C40" s="13" t="str">
        <f>"230041"</f>
        <v>230041</v>
      </c>
      <c r="D40" s="14">
        <v>230414519</v>
      </c>
      <c r="E40" s="15">
        <v>68.6</v>
      </c>
      <c r="F40" s="16">
        <v>75.3</v>
      </c>
      <c r="G40" s="16">
        <v>71.28</v>
      </c>
      <c r="H40" s="16">
        <v>71.28</v>
      </c>
      <c r="I40" s="16"/>
    </row>
    <row r="41" ht="29" customHeight="1" spans="1:9">
      <c r="A41" s="12" t="s">
        <v>13</v>
      </c>
      <c r="B41" s="13" t="s">
        <v>14</v>
      </c>
      <c r="C41" s="13" t="str">
        <f>"230041"</f>
        <v>230041</v>
      </c>
      <c r="D41" s="14">
        <v>230414604</v>
      </c>
      <c r="E41" s="15">
        <v>69.23</v>
      </c>
      <c r="F41" s="16">
        <v>71.86</v>
      </c>
      <c r="G41" s="16">
        <v>70.28</v>
      </c>
      <c r="H41" s="16">
        <v>70.28</v>
      </c>
      <c r="I41" s="16"/>
    </row>
    <row r="42" ht="29" customHeight="1" spans="1:9">
      <c r="A42" s="12" t="s">
        <v>13</v>
      </c>
      <c r="B42" s="13" t="s">
        <v>14</v>
      </c>
      <c r="C42" s="13" t="str">
        <f>"230041"</f>
        <v>230041</v>
      </c>
      <c r="D42" s="14">
        <v>230414606</v>
      </c>
      <c r="E42" s="15">
        <v>68.16</v>
      </c>
      <c r="F42" s="16">
        <v>72.7</v>
      </c>
      <c r="G42" s="16">
        <v>69.98</v>
      </c>
      <c r="H42" s="16">
        <v>69.98</v>
      </c>
      <c r="I42" s="16"/>
    </row>
    <row r="43" ht="29" customHeight="1" spans="1:9">
      <c r="A43" s="12" t="s">
        <v>13</v>
      </c>
      <c r="B43" s="13" t="s">
        <v>14</v>
      </c>
      <c r="C43" s="13" t="str">
        <f>"230041"</f>
        <v>230041</v>
      </c>
      <c r="D43" s="14">
        <v>230414521</v>
      </c>
      <c r="E43" s="15">
        <v>68.3</v>
      </c>
      <c r="F43" s="16">
        <v>72.38</v>
      </c>
      <c r="G43" s="16">
        <v>69.93</v>
      </c>
      <c r="H43" s="16">
        <v>69.93</v>
      </c>
      <c r="I43" s="16"/>
    </row>
    <row r="44" ht="29" customHeight="1" spans="1:9">
      <c r="A44" s="12" t="s">
        <v>13</v>
      </c>
      <c r="B44" s="13" t="s">
        <v>14</v>
      </c>
      <c r="C44" s="13" t="str">
        <f>"230041"</f>
        <v>230041</v>
      </c>
      <c r="D44" s="14">
        <v>230414716</v>
      </c>
      <c r="E44" s="15">
        <v>67.48</v>
      </c>
      <c r="F44" s="16">
        <v>73.08</v>
      </c>
      <c r="G44" s="16">
        <v>69.72</v>
      </c>
      <c r="H44" s="16">
        <v>69.72</v>
      </c>
      <c r="I44" s="16"/>
    </row>
    <row r="45" ht="29" customHeight="1" spans="1:9">
      <c r="A45" s="17" t="s">
        <v>16</v>
      </c>
      <c r="B45" s="18" t="s">
        <v>14</v>
      </c>
      <c r="C45" s="18" t="str">
        <f>"230042"</f>
        <v>230042</v>
      </c>
      <c r="D45" s="19">
        <v>230415305</v>
      </c>
      <c r="E45" s="20">
        <v>75.42</v>
      </c>
      <c r="F45" s="21">
        <v>77.24</v>
      </c>
      <c r="G45" s="21">
        <v>76.15</v>
      </c>
      <c r="H45" s="21">
        <v>76.15</v>
      </c>
      <c r="I45" s="21"/>
    </row>
    <row r="46" s="2" customFormat="1" ht="29" customHeight="1" spans="1:9">
      <c r="A46" s="17" t="s">
        <v>16</v>
      </c>
      <c r="B46" s="18" t="s">
        <v>14</v>
      </c>
      <c r="C46" s="18" t="str">
        <f>"230042"</f>
        <v>230042</v>
      </c>
      <c r="D46" s="19">
        <v>230415022</v>
      </c>
      <c r="E46" s="20">
        <v>74.48</v>
      </c>
      <c r="F46" s="21">
        <v>76.04</v>
      </c>
      <c r="G46" s="21">
        <v>75.1</v>
      </c>
      <c r="H46" s="21">
        <v>75.1</v>
      </c>
      <c r="I46" s="21"/>
    </row>
    <row r="47" ht="29" customHeight="1" spans="1:9">
      <c r="A47" s="17" t="s">
        <v>16</v>
      </c>
      <c r="B47" s="18" t="s">
        <v>14</v>
      </c>
      <c r="C47" s="18" t="str">
        <f>"230042"</f>
        <v>230042</v>
      </c>
      <c r="D47" s="19">
        <v>230415027</v>
      </c>
      <c r="E47" s="20">
        <v>74.38</v>
      </c>
      <c r="F47" s="21">
        <v>72.76</v>
      </c>
      <c r="G47" s="21">
        <v>73.73</v>
      </c>
      <c r="H47" s="21">
        <v>73.73</v>
      </c>
      <c r="I47" s="21"/>
    </row>
    <row r="48" ht="29" customHeight="1" spans="1:9">
      <c r="A48" s="17" t="s">
        <v>16</v>
      </c>
      <c r="B48" s="18" t="s">
        <v>14</v>
      </c>
      <c r="C48" s="18" t="str">
        <f>"230042"</f>
        <v>230042</v>
      </c>
      <c r="D48" s="19">
        <v>230415207</v>
      </c>
      <c r="E48" s="20">
        <v>72.14</v>
      </c>
      <c r="F48" s="21">
        <v>76.08</v>
      </c>
      <c r="G48" s="21">
        <v>73.72</v>
      </c>
      <c r="H48" s="21">
        <v>73.72</v>
      </c>
      <c r="I48" s="21"/>
    </row>
    <row r="49" s="2" customFormat="1" ht="29" customHeight="1" spans="1:9">
      <c r="A49" s="17" t="s">
        <v>16</v>
      </c>
      <c r="B49" s="18" t="s">
        <v>14</v>
      </c>
      <c r="C49" s="18" t="str">
        <f>"230042"</f>
        <v>230042</v>
      </c>
      <c r="D49" s="19">
        <v>230415111</v>
      </c>
      <c r="E49" s="20">
        <v>74.43</v>
      </c>
      <c r="F49" s="21">
        <v>72.1</v>
      </c>
      <c r="G49" s="21">
        <v>73.5</v>
      </c>
      <c r="H49" s="21">
        <v>73.5</v>
      </c>
      <c r="I49" s="21"/>
    </row>
    <row r="50" s="2" customFormat="1" ht="29" customHeight="1" spans="1:9">
      <c r="A50" s="17" t="s">
        <v>16</v>
      </c>
      <c r="B50" s="18" t="s">
        <v>14</v>
      </c>
      <c r="C50" s="18" t="str">
        <f>"230042"</f>
        <v>230042</v>
      </c>
      <c r="D50" s="19">
        <v>230415126</v>
      </c>
      <c r="E50" s="20">
        <v>70.49</v>
      </c>
      <c r="F50" s="21">
        <v>69.6</v>
      </c>
      <c r="G50" s="21">
        <v>70.13</v>
      </c>
      <c r="H50" s="21">
        <v>70.13</v>
      </c>
      <c r="I50" s="21"/>
    </row>
    <row r="51" ht="29" customHeight="1" spans="1:9">
      <c r="A51" s="12" t="s">
        <v>17</v>
      </c>
      <c r="B51" s="13" t="s">
        <v>18</v>
      </c>
      <c r="C51" s="13" t="str">
        <f>"230043"</f>
        <v>230043</v>
      </c>
      <c r="D51" s="14">
        <v>230415601</v>
      </c>
      <c r="E51" s="15">
        <v>70.44</v>
      </c>
      <c r="F51" s="16">
        <v>77.22</v>
      </c>
      <c r="G51" s="16">
        <v>73.15</v>
      </c>
      <c r="H51" s="16">
        <v>73.15</v>
      </c>
      <c r="I51" s="16"/>
    </row>
    <row r="52" ht="29" customHeight="1" spans="1:9">
      <c r="A52" s="12" t="s">
        <v>17</v>
      </c>
      <c r="B52" s="13" t="s">
        <v>18</v>
      </c>
      <c r="C52" s="13" t="str">
        <f>"230043"</f>
        <v>230043</v>
      </c>
      <c r="D52" s="14">
        <v>230415427</v>
      </c>
      <c r="E52" s="15">
        <v>67.14</v>
      </c>
      <c r="F52" s="16">
        <v>78.8</v>
      </c>
      <c r="G52" s="16">
        <v>71.8</v>
      </c>
      <c r="H52" s="16">
        <v>71.8</v>
      </c>
      <c r="I52" s="16"/>
    </row>
    <row r="53" ht="29" customHeight="1" spans="1:9">
      <c r="A53" s="12" t="s">
        <v>17</v>
      </c>
      <c r="B53" s="13" t="s">
        <v>18</v>
      </c>
      <c r="C53" s="13" t="str">
        <f>"230043"</f>
        <v>230043</v>
      </c>
      <c r="D53" s="14">
        <v>230415825</v>
      </c>
      <c r="E53" s="15">
        <v>66.53</v>
      </c>
      <c r="F53" s="16">
        <v>78.68</v>
      </c>
      <c r="G53" s="16">
        <v>71.39</v>
      </c>
      <c r="H53" s="16">
        <v>71.39</v>
      </c>
      <c r="I53" s="16"/>
    </row>
    <row r="54" ht="29" customHeight="1" spans="1:9">
      <c r="A54" s="12" t="s">
        <v>17</v>
      </c>
      <c r="B54" s="13" t="s">
        <v>18</v>
      </c>
      <c r="C54" s="13" t="str">
        <f>"230043"</f>
        <v>230043</v>
      </c>
      <c r="D54" s="14">
        <v>230415701</v>
      </c>
      <c r="E54" s="15">
        <v>66.87</v>
      </c>
      <c r="F54" s="16">
        <v>75.86</v>
      </c>
      <c r="G54" s="16">
        <v>70.47</v>
      </c>
      <c r="H54" s="16">
        <v>70.47</v>
      </c>
      <c r="I54" s="16"/>
    </row>
    <row r="55" ht="29" customHeight="1" spans="1:9">
      <c r="A55" s="12" t="s">
        <v>17</v>
      </c>
      <c r="B55" s="13" t="s">
        <v>18</v>
      </c>
      <c r="C55" s="13" t="str">
        <f>"230043"</f>
        <v>230043</v>
      </c>
      <c r="D55" s="14">
        <v>230415628</v>
      </c>
      <c r="E55" s="15">
        <v>64.75</v>
      </c>
      <c r="F55" s="16">
        <v>78.6</v>
      </c>
      <c r="G55" s="16">
        <v>70.29</v>
      </c>
      <c r="H55" s="16">
        <v>70.29</v>
      </c>
      <c r="I55" s="16"/>
    </row>
    <row r="56" ht="29" customHeight="1" spans="1:9">
      <c r="A56" s="12" t="s">
        <v>17</v>
      </c>
      <c r="B56" s="13" t="s">
        <v>18</v>
      </c>
      <c r="C56" s="13" t="str">
        <f>"230043"</f>
        <v>230043</v>
      </c>
      <c r="D56" s="14">
        <v>230415613</v>
      </c>
      <c r="E56" s="15">
        <v>65.36</v>
      </c>
      <c r="F56" s="16">
        <v>77.34</v>
      </c>
      <c r="G56" s="16">
        <v>70.15</v>
      </c>
      <c r="H56" s="16">
        <v>70.15</v>
      </c>
      <c r="I56" s="16"/>
    </row>
    <row r="57" ht="29" customHeight="1" spans="1:9">
      <c r="A57" s="12" t="s">
        <v>17</v>
      </c>
      <c r="B57" s="13" t="s">
        <v>18</v>
      </c>
      <c r="C57" s="13" t="str">
        <f>"230043"</f>
        <v>230043</v>
      </c>
      <c r="D57" s="14">
        <v>230415627</v>
      </c>
      <c r="E57" s="15">
        <v>65.26</v>
      </c>
      <c r="F57" s="16">
        <v>76.28</v>
      </c>
      <c r="G57" s="16">
        <v>69.67</v>
      </c>
      <c r="H57" s="16">
        <v>69.67</v>
      </c>
      <c r="I57" s="16"/>
    </row>
    <row r="58" ht="29" customHeight="1" spans="1:9">
      <c r="A58" s="12" t="s">
        <v>17</v>
      </c>
      <c r="B58" s="13" t="s">
        <v>18</v>
      </c>
      <c r="C58" s="13" t="str">
        <f>"230043"</f>
        <v>230043</v>
      </c>
      <c r="D58" s="14">
        <v>230415404</v>
      </c>
      <c r="E58" s="15">
        <v>64.78</v>
      </c>
      <c r="F58" s="16">
        <v>76.92</v>
      </c>
      <c r="G58" s="16">
        <v>69.64</v>
      </c>
      <c r="H58" s="16">
        <v>69.64</v>
      </c>
      <c r="I58" s="16"/>
    </row>
    <row r="59" ht="29" customHeight="1" spans="1:9">
      <c r="A59" s="12" t="s">
        <v>17</v>
      </c>
      <c r="B59" s="13" t="s">
        <v>18</v>
      </c>
      <c r="C59" s="13" t="str">
        <f>"230043"</f>
        <v>230043</v>
      </c>
      <c r="D59" s="14">
        <v>230415401</v>
      </c>
      <c r="E59" s="15">
        <v>65.23</v>
      </c>
      <c r="F59" s="16">
        <v>76.02</v>
      </c>
      <c r="G59" s="16">
        <v>69.55</v>
      </c>
      <c r="H59" s="16">
        <v>69.55</v>
      </c>
      <c r="I59" s="16"/>
    </row>
    <row r="60" ht="29" customHeight="1" spans="1:9">
      <c r="A60" s="12" t="s">
        <v>17</v>
      </c>
      <c r="B60" s="13" t="s">
        <v>18</v>
      </c>
      <c r="C60" s="13" t="str">
        <f>"230043"</f>
        <v>230043</v>
      </c>
      <c r="D60" s="14">
        <v>230415726</v>
      </c>
      <c r="E60" s="15">
        <v>65.98</v>
      </c>
      <c r="F60" s="16">
        <v>74.56</v>
      </c>
      <c r="G60" s="16">
        <v>69.41</v>
      </c>
      <c r="H60" s="16">
        <v>69.41</v>
      </c>
      <c r="I60" s="16"/>
    </row>
    <row r="61" s="2" customFormat="1" ht="29" customHeight="1" spans="1:9">
      <c r="A61" s="12" t="s">
        <v>17</v>
      </c>
      <c r="B61" s="13" t="s">
        <v>18</v>
      </c>
      <c r="C61" s="13" t="str">
        <f>"230043"</f>
        <v>230043</v>
      </c>
      <c r="D61" s="14">
        <v>230415512</v>
      </c>
      <c r="E61" s="15">
        <v>63.29</v>
      </c>
      <c r="F61" s="16">
        <v>78.22</v>
      </c>
      <c r="G61" s="16">
        <v>69.26</v>
      </c>
      <c r="H61" s="16">
        <v>69.26</v>
      </c>
      <c r="I61" s="16"/>
    </row>
    <row r="62" s="2" customFormat="1" ht="29" customHeight="1" spans="1:9">
      <c r="A62" s="12" t="s">
        <v>17</v>
      </c>
      <c r="B62" s="13" t="s">
        <v>18</v>
      </c>
      <c r="C62" s="13" t="str">
        <f t="shared" ref="C62:C71" si="3">"230043"</f>
        <v>230043</v>
      </c>
      <c r="D62" s="14">
        <v>230415417</v>
      </c>
      <c r="E62" s="15">
        <v>63.21</v>
      </c>
      <c r="F62" s="16">
        <v>77.96</v>
      </c>
      <c r="G62" s="16">
        <v>69.11</v>
      </c>
      <c r="H62" s="16">
        <v>69.11</v>
      </c>
      <c r="I62" s="16"/>
    </row>
    <row r="63" ht="29" customHeight="1" spans="1:9">
      <c r="A63" s="12" t="s">
        <v>17</v>
      </c>
      <c r="B63" s="13" t="s">
        <v>18</v>
      </c>
      <c r="C63" s="13" t="str">
        <f t="shared" si="3"/>
        <v>230043</v>
      </c>
      <c r="D63" s="14">
        <v>230415823</v>
      </c>
      <c r="E63" s="15">
        <v>62.23</v>
      </c>
      <c r="F63" s="16">
        <v>79.3</v>
      </c>
      <c r="G63" s="16">
        <v>69.06</v>
      </c>
      <c r="H63" s="16">
        <v>69.06</v>
      </c>
      <c r="I63" s="16"/>
    </row>
    <row r="64" ht="29" customHeight="1" spans="1:9">
      <c r="A64" s="12" t="s">
        <v>17</v>
      </c>
      <c r="B64" s="13" t="s">
        <v>18</v>
      </c>
      <c r="C64" s="13" t="str">
        <f t="shared" si="3"/>
        <v>230043</v>
      </c>
      <c r="D64" s="14">
        <v>230415624</v>
      </c>
      <c r="E64" s="15">
        <v>63.78</v>
      </c>
      <c r="F64" s="16">
        <v>76.34</v>
      </c>
      <c r="G64" s="16">
        <v>68.8</v>
      </c>
      <c r="H64" s="16">
        <v>68.8</v>
      </c>
      <c r="I64" s="16"/>
    </row>
    <row r="65" s="2" customFormat="1" ht="29" customHeight="1" spans="1:9">
      <c r="A65" s="12" t="s">
        <v>17</v>
      </c>
      <c r="B65" s="13" t="s">
        <v>18</v>
      </c>
      <c r="C65" s="13" t="str">
        <f t="shared" si="3"/>
        <v>230043</v>
      </c>
      <c r="D65" s="14">
        <v>230415418</v>
      </c>
      <c r="E65" s="15">
        <v>63.88</v>
      </c>
      <c r="F65" s="16">
        <v>73.48</v>
      </c>
      <c r="G65" s="16">
        <v>67.72</v>
      </c>
      <c r="H65" s="16">
        <v>67.72</v>
      </c>
      <c r="I65" s="16"/>
    </row>
    <row r="66" ht="29" customHeight="1" spans="1:9">
      <c r="A66" s="12" t="s">
        <v>17</v>
      </c>
      <c r="B66" s="13" t="s">
        <v>18</v>
      </c>
      <c r="C66" s="13" t="str">
        <f t="shared" si="3"/>
        <v>230043</v>
      </c>
      <c r="D66" s="14">
        <v>230415618</v>
      </c>
      <c r="E66" s="15">
        <v>66.16</v>
      </c>
      <c r="F66" s="16">
        <v>69.76</v>
      </c>
      <c r="G66" s="16">
        <v>67.6</v>
      </c>
      <c r="H66" s="16">
        <v>67.6</v>
      </c>
      <c r="I66" s="16"/>
    </row>
    <row r="67" ht="29" customHeight="1" spans="1:9">
      <c r="A67" s="12" t="s">
        <v>17</v>
      </c>
      <c r="B67" s="13" t="s">
        <v>18</v>
      </c>
      <c r="C67" s="13" t="str">
        <f t="shared" si="3"/>
        <v>230043</v>
      </c>
      <c r="D67" s="14">
        <v>230415504</v>
      </c>
      <c r="E67" s="15">
        <v>61.17</v>
      </c>
      <c r="F67" s="16">
        <v>75.78</v>
      </c>
      <c r="G67" s="16">
        <v>67.01</v>
      </c>
      <c r="H67" s="16">
        <v>67.01</v>
      </c>
      <c r="I67" s="16"/>
    </row>
    <row r="68" ht="29" customHeight="1" spans="1:9">
      <c r="A68" s="12" t="s">
        <v>17</v>
      </c>
      <c r="B68" s="13" t="s">
        <v>18</v>
      </c>
      <c r="C68" s="13" t="str">
        <f t="shared" si="3"/>
        <v>230043</v>
      </c>
      <c r="D68" s="14">
        <v>230415604</v>
      </c>
      <c r="E68" s="15">
        <v>62.16</v>
      </c>
      <c r="F68" s="16">
        <v>73.84</v>
      </c>
      <c r="G68" s="16">
        <v>66.83</v>
      </c>
      <c r="H68" s="16">
        <v>66.83</v>
      </c>
      <c r="I68" s="16"/>
    </row>
    <row r="69" s="2" customFormat="1" ht="29" customHeight="1" spans="1:9">
      <c r="A69" s="12" t="s">
        <v>17</v>
      </c>
      <c r="B69" s="13" t="s">
        <v>18</v>
      </c>
      <c r="C69" s="13" t="str">
        <f t="shared" si="3"/>
        <v>230043</v>
      </c>
      <c r="D69" s="14">
        <v>230415425</v>
      </c>
      <c r="E69" s="15">
        <v>63.76</v>
      </c>
      <c r="F69" s="16">
        <v>71.24</v>
      </c>
      <c r="G69" s="16">
        <v>66.75</v>
      </c>
      <c r="H69" s="16">
        <v>66.75</v>
      </c>
      <c r="I69" s="16"/>
    </row>
    <row r="70" ht="29" customHeight="1" spans="1:9">
      <c r="A70" s="12" t="s">
        <v>17</v>
      </c>
      <c r="B70" s="13" t="s">
        <v>18</v>
      </c>
      <c r="C70" s="13" t="str">
        <f t="shared" si="3"/>
        <v>230043</v>
      </c>
      <c r="D70" s="14">
        <v>230415608</v>
      </c>
      <c r="E70" s="15">
        <v>61.8</v>
      </c>
      <c r="F70" s="16">
        <v>74</v>
      </c>
      <c r="G70" s="16">
        <v>66.68</v>
      </c>
      <c r="H70" s="16">
        <v>66.68</v>
      </c>
      <c r="I70" s="16"/>
    </row>
    <row r="71" s="2" customFormat="1" ht="29" customHeight="1" spans="1:9">
      <c r="A71" s="12" t="s">
        <v>17</v>
      </c>
      <c r="B71" s="13" t="s">
        <v>18</v>
      </c>
      <c r="C71" s="13" t="str">
        <f t="shared" si="3"/>
        <v>230043</v>
      </c>
      <c r="D71" s="14">
        <v>230415614</v>
      </c>
      <c r="E71" s="15">
        <v>61.12</v>
      </c>
      <c r="F71" s="16">
        <v>74.2</v>
      </c>
      <c r="G71" s="16">
        <v>66.35</v>
      </c>
      <c r="H71" s="16">
        <v>66.35</v>
      </c>
      <c r="I71" s="16"/>
    </row>
    <row r="72" s="2" customFormat="1" ht="29" customHeight="1" spans="1:9">
      <c r="A72" s="12" t="s">
        <v>17</v>
      </c>
      <c r="B72" s="13" t="s">
        <v>18</v>
      </c>
      <c r="C72" s="13" t="str">
        <f>"230043"</f>
        <v>230043</v>
      </c>
      <c r="D72" s="14">
        <v>230415505</v>
      </c>
      <c r="E72" s="15">
        <v>62.15</v>
      </c>
      <c r="F72" s="16">
        <v>72.36</v>
      </c>
      <c r="G72" s="16">
        <v>66.23</v>
      </c>
      <c r="H72" s="16">
        <v>66.23</v>
      </c>
      <c r="I72" s="16"/>
    </row>
    <row r="73" ht="29" customHeight="1" spans="1:9">
      <c r="A73" s="12" t="s">
        <v>17</v>
      </c>
      <c r="B73" s="13" t="s">
        <v>18</v>
      </c>
      <c r="C73" s="13" t="str">
        <f>"230043"</f>
        <v>230043</v>
      </c>
      <c r="D73" s="14">
        <v>230415912</v>
      </c>
      <c r="E73" s="15">
        <v>61.6</v>
      </c>
      <c r="F73" s="16">
        <v>72.56</v>
      </c>
      <c r="G73" s="16">
        <v>65.98</v>
      </c>
      <c r="H73" s="16">
        <v>65.98</v>
      </c>
      <c r="I73" s="16"/>
    </row>
    <row r="74" ht="29" customHeight="1" spans="1:9">
      <c r="A74" s="12" t="s">
        <v>17</v>
      </c>
      <c r="B74" s="13" t="s">
        <v>18</v>
      </c>
      <c r="C74" s="13" t="str">
        <f>"230043"</f>
        <v>230043</v>
      </c>
      <c r="D74" s="14">
        <v>230415801</v>
      </c>
      <c r="E74" s="15">
        <v>62.18</v>
      </c>
      <c r="F74" s="16">
        <v>71.54</v>
      </c>
      <c r="G74" s="16">
        <v>65.92</v>
      </c>
      <c r="H74" s="16">
        <v>65.92</v>
      </c>
      <c r="I74" s="16"/>
    </row>
    <row r="75" s="2" customFormat="1" ht="29" customHeight="1" spans="1:9">
      <c r="A75" s="12" t="s">
        <v>17</v>
      </c>
      <c r="B75" s="13" t="s">
        <v>18</v>
      </c>
      <c r="C75" s="13" t="str">
        <f>"230043"</f>
        <v>230043</v>
      </c>
      <c r="D75" s="14">
        <v>230415612</v>
      </c>
      <c r="E75" s="15">
        <v>61.13</v>
      </c>
      <c r="F75" s="16">
        <v>72.8</v>
      </c>
      <c r="G75" s="16">
        <v>65.8</v>
      </c>
      <c r="H75" s="16">
        <v>65.8</v>
      </c>
      <c r="I75" s="16"/>
    </row>
    <row r="76" s="2" customFormat="1" ht="29" customHeight="1" spans="1:9">
      <c r="A76" s="12" t="s">
        <v>17</v>
      </c>
      <c r="B76" s="13" t="s">
        <v>18</v>
      </c>
      <c r="C76" s="13" t="str">
        <f>"230043"</f>
        <v>230043</v>
      </c>
      <c r="D76" s="14">
        <v>230415409</v>
      </c>
      <c r="E76" s="15">
        <v>61.15</v>
      </c>
      <c r="F76" s="16">
        <v>70.1</v>
      </c>
      <c r="G76" s="16">
        <v>64.73</v>
      </c>
      <c r="H76" s="16">
        <v>64.73</v>
      </c>
      <c r="I76" s="16"/>
    </row>
    <row r="77" ht="29" customHeight="1" spans="1:9">
      <c r="A77" s="12" t="s">
        <v>17</v>
      </c>
      <c r="B77" s="13" t="s">
        <v>18</v>
      </c>
      <c r="C77" s="13" t="str">
        <f>"230043"</f>
        <v>230043</v>
      </c>
      <c r="D77" s="14">
        <v>230415730</v>
      </c>
      <c r="E77" s="15">
        <v>62.68</v>
      </c>
      <c r="F77" s="22" t="s">
        <v>19</v>
      </c>
      <c r="G77" s="22" t="s">
        <v>19</v>
      </c>
      <c r="H77" s="22" t="s">
        <v>19</v>
      </c>
      <c r="I77" s="16"/>
    </row>
    <row r="78" ht="29" customHeight="1" spans="1:9">
      <c r="A78" s="17" t="s">
        <v>20</v>
      </c>
      <c r="B78" s="18" t="s">
        <v>18</v>
      </c>
      <c r="C78" s="18" t="str">
        <f>"230044"</f>
        <v>230044</v>
      </c>
      <c r="D78" s="19">
        <v>230416008</v>
      </c>
      <c r="E78" s="20">
        <v>67.49</v>
      </c>
      <c r="F78" s="21">
        <v>77.16</v>
      </c>
      <c r="G78" s="21">
        <v>71.36</v>
      </c>
      <c r="H78" s="21">
        <v>71.36</v>
      </c>
      <c r="I78" s="21"/>
    </row>
    <row r="79" s="2" customFormat="1" ht="29" customHeight="1" spans="1:9">
      <c r="A79" s="17" t="s">
        <v>20</v>
      </c>
      <c r="B79" s="18" t="s">
        <v>18</v>
      </c>
      <c r="C79" s="18" t="str">
        <f>"230044"</f>
        <v>230044</v>
      </c>
      <c r="D79" s="19">
        <v>230416319</v>
      </c>
      <c r="E79" s="20">
        <v>68.46</v>
      </c>
      <c r="F79" s="21">
        <v>74.72</v>
      </c>
      <c r="G79" s="21">
        <v>70.96</v>
      </c>
      <c r="H79" s="21">
        <v>70.96</v>
      </c>
      <c r="I79" s="21"/>
    </row>
    <row r="80" ht="29" customHeight="1" spans="1:9">
      <c r="A80" s="17" t="s">
        <v>20</v>
      </c>
      <c r="B80" s="18" t="s">
        <v>18</v>
      </c>
      <c r="C80" s="18" t="str">
        <f>"230044"</f>
        <v>230044</v>
      </c>
      <c r="D80" s="19">
        <v>230416018</v>
      </c>
      <c r="E80" s="20">
        <v>71.37</v>
      </c>
      <c r="F80" s="21">
        <v>70.26</v>
      </c>
      <c r="G80" s="21">
        <v>70.93</v>
      </c>
      <c r="H80" s="21">
        <v>70.93</v>
      </c>
      <c r="I80" s="21"/>
    </row>
    <row r="81" ht="29" customHeight="1" spans="1:9">
      <c r="A81" s="17" t="s">
        <v>20</v>
      </c>
      <c r="B81" s="18" t="s">
        <v>18</v>
      </c>
      <c r="C81" s="18" t="str">
        <f>"230044"</f>
        <v>230044</v>
      </c>
      <c r="D81" s="19">
        <v>230416202</v>
      </c>
      <c r="E81" s="20">
        <v>70.12</v>
      </c>
      <c r="F81" s="21">
        <v>71.98</v>
      </c>
      <c r="G81" s="21">
        <v>70.86</v>
      </c>
      <c r="H81" s="21">
        <v>70.86</v>
      </c>
      <c r="I81" s="21"/>
    </row>
    <row r="82" ht="29" customHeight="1" spans="1:9">
      <c r="A82" s="17" t="s">
        <v>20</v>
      </c>
      <c r="B82" s="18" t="s">
        <v>18</v>
      </c>
      <c r="C82" s="18" t="str">
        <f>"230044"</f>
        <v>230044</v>
      </c>
      <c r="D82" s="19">
        <v>230416115</v>
      </c>
      <c r="E82" s="20">
        <v>64.26</v>
      </c>
      <c r="F82" s="21">
        <v>75.44</v>
      </c>
      <c r="G82" s="21">
        <v>68.73</v>
      </c>
      <c r="H82" s="21">
        <v>68.73</v>
      </c>
      <c r="I82" s="21"/>
    </row>
    <row r="83" ht="29" customHeight="1" spans="1:9">
      <c r="A83" s="17" t="s">
        <v>20</v>
      </c>
      <c r="B83" s="18" t="s">
        <v>18</v>
      </c>
      <c r="C83" s="18" t="str">
        <f>"230044"</f>
        <v>230044</v>
      </c>
      <c r="D83" s="19">
        <v>230416322</v>
      </c>
      <c r="E83" s="20">
        <v>65.45</v>
      </c>
      <c r="F83" s="21">
        <v>72.48</v>
      </c>
      <c r="G83" s="21">
        <v>68.26</v>
      </c>
      <c r="H83" s="21">
        <v>68.26</v>
      </c>
      <c r="I83" s="21"/>
    </row>
    <row r="84" ht="29" customHeight="1" spans="1:9">
      <c r="A84" s="17" t="s">
        <v>20</v>
      </c>
      <c r="B84" s="18" t="s">
        <v>18</v>
      </c>
      <c r="C84" s="18" t="str">
        <f>"230044"</f>
        <v>230044</v>
      </c>
      <c r="D84" s="19">
        <v>230416108</v>
      </c>
      <c r="E84" s="20">
        <v>65.18</v>
      </c>
      <c r="F84" s="20" t="s">
        <v>19</v>
      </c>
      <c r="G84" s="20" t="s">
        <v>19</v>
      </c>
      <c r="H84" s="20" t="s">
        <v>19</v>
      </c>
      <c r="I84" s="21"/>
    </row>
    <row r="85" ht="29" customHeight="1" spans="1:9">
      <c r="A85" s="17" t="s">
        <v>20</v>
      </c>
      <c r="B85" s="18" t="s">
        <v>18</v>
      </c>
      <c r="C85" s="18" t="str">
        <f>"230044"</f>
        <v>230044</v>
      </c>
      <c r="D85" s="19">
        <v>230416313</v>
      </c>
      <c r="E85" s="20">
        <v>63.99</v>
      </c>
      <c r="F85" s="20" t="s">
        <v>19</v>
      </c>
      <c r="G85" s="20" t="s">
        <v>19</v>
      </c>
      <c r="H85" s="20" t="s">
        <v>19</v>
      </c>
      <c r="I85" s="21"/>
    </row>
    <row r="86" ht="29" customHeight="1" spans="1:9">
      <c r="A86" s="17" t="s">
        <v>20</v>
      </c>
      <c r="B86" s="18" t="s">
        <v>18</v>
      </c>
      <c r="C86" s="18" t="str">
        <f>"230044"</f>
        <v>230044</v>
      </c>
      <c r="D86" s="19">
        <v>230416220</v>
      </c>
      <c r="E86" s="20">
        <v>63.55</v>
      </c>
      <c r="F86" s="20" t="s">
        <v>21</v>
      </c>
      <c r="G86" s="20" t="s">
        <v>21</v>
      </c>
      <c r="H86" s="20" t="s">
        <v>21</v>
      </c>
      <c r="I86" s="21"/>
    </row>
    <row r="87" ht="29" customHeight="1" spans="1:9">
      <c r="A87" s="12" t="s">
        <v>22</v>
      </c>
      <c r="B87" s="13" t="s">
        <v>23</v>
      </c>
      <c r="C87" s="13" t="str">
        <f t="shared" ref="C87:C95" si="4">"230045"</f>
        <v>230045</v>
      </c>
      <c r="D87" s="14">
        <v>230416430</v>
      </c>
      <c r="E87" s="15">
        <v>66.72</v>
      </c>
      <c r="F87" s="16">
        <v>78</v>
      </c>
      <c r="G87" s="16">
        <v>71.23</v>
      </c>
      <c r="H87" s="16">
        <v>71.23</v>
      </c>
      <c r="I87" s="16"/>
    </row>
    <row r="88" ht="29" customHeight="1" spans="1:9">
      <c r="A88" s="12" t="s">
        <v>22</v>
      </c>
      <c r="B88" s="13" t="s">
        <v>23</v>
      </c>
      <c r="C88" s="13" t="str">
        <f t="shared" si="4"/>
        <v>230045</v>
      </c>
      <c r="D88" s="14">
        <v>230416406</v>
      </c>
      <c r="E88" s="15">
        <v>68.64</v>
      </c>
      <c r="F88" s="16">
        <v>74.42</v>
      </c>
      <c r="G88" s="16">
        <v>70.95</v>
      </c>
      <c r="H88" s="16">
        <v>70.95</v>
      </c>
      <c r="I88" s="16"/>
    </row>
    <row r="89" ht="29" customHeight="1" spans="1:9">
      <c r="A89" s="12" t="s">
        <v>22</v>
      </c>
      <c r="B89" s="13" t="s">
        <v>23</v>
      </c>
      <c r="C89" s="13" t="str">
        <f t="shared" si="4"/>
        <v>230045</v>
      </c>
      <c r="D89" s="14">
        <v>230416404</v>
      </c>
      <c r="E89" s="15">
        <v>66.76</v>
      </c>
      <c r="F89" s="16">
        <v>75.56</v>
      </c>
      <c r="G89" s="16">
        <v>70.28</v>
      </c>
      <c r="H89" s="16">
        <v>70.28</v>
      </c>
      <c r="I89" s="16"/>
    </row>
    <row r="90" s="2" customFormat="1" ht="29" customHeight="1" spans="1:9">
      <c r="A90" s="12" t="s">
        <v>22</v>
      </c>
      <c r="B90" s="13" t="s">
        <v>23</v>
      </c>
      <c r="C90" s="13" t="str">
        <f t="shared" si="4"/>
        <v>230045</v>
      </c>
      <c r="D90" s="14">
        <v>230416415</v>
      </c>
      <c r="E90" s="15">
        <v>65.82</v>
      </c>
      <c r="F90" s="16">
        <v>74.16</v>
      </c>
      <c r="G90" s="16">
        <v>69.16</v>
      </c>
      <c r="H90" s="16">
        <v>69.16</v>
      </c>
      <c r="I90" s="16"/>
    </row>
    <row r="91" ht="29" customHeight="1" spans="1:9">
      <c r="A91" s="12" t="s">
        <v>22</v>
      </c>
      <c r="B91" s="13" t="s">
        <v>23</v>
      </c>
      <c r="C91" s="13" t="str">
        <f t="shared" si="4"/>
        <v>230045</v>
      </c>
      <c r="D91" s="14">
        <v>230416502</v>
      </c>
      <c r="E91" s="15">
        <v>66.19</v>
      </c>
      <c r="F91" s="16">
        <v>73.4</v>
      </c>
      <c r="G91" s="16">
        <v>69.07</v>
      </c>
      <c r="H91" s="16">
        <v>69.07</v>
      </c>
      <c r="I91" s="16"/>
    </row>
    <row r="92" ht="29" customHeight="1" spans="1:9">
      <c r="A92" s="12" t="s">
        <v>22</v>
      </c>
      <c r="B92" s="13" t="s">
        <v>23</v>
      </c>
      <c r="C92" s="13" t="str">
        <f t="shared" si="4"/>
        <v>230045</v>
      </c>
      <c r="D92" s="14">
        <v>230416414</v>
      </c>
      <c r="E92" s="15">
        <v>64.56</v>
      </c>
      <c r="F92" s="16">
        <v>75.4</v>
      </c>
      <c r="G92" s="16">
        <v>68.9</v>
      </c>
      <c r="H92" s="16">
        <v>68.9</v>
      </c>
      <c r="I92" s="16"/>
    </row>
    <row r="93" ht="29" customHeight="1" spans="1:9">
      <c r="A93" s="12" t="s">
        <v>22</v>
      </c>
      <c r="B93" s="13" t="s">
        <v>23</v>
      </c>
      <c r="C93" s="13" t="str">
        <f t="shared" si="4"/>
        <v>230045</v>
      </c>
      <c r="D93" s="14">
        <v>230416424</v>
      </c>
      <c r="E93" s="15">
        <v>65.1</v>
      </c>
      <c r="F93" s="16">
        <v>73.02</v>
      </c>
      <c r="G93" s="16">
        <v>68.27</v>
      </c>
      <c r="H93" s="16">
        <v>68.27</v>
      </c>
      <c r="I93" s="16"/>
    </row>
    <row r="94" ht="29" customHeight="1" spans="1:9">
      <c r="A94" s="12" t="s">
        <v>22</v>
      </c>
      <c r="B94" s="13" t="s">
        <v>23</v>
      </c>
      <c r="C94" s="13" t="str">
        <f t="shared" si="4"/>
        <v>230045</v>
      </c>
      <c r="D94" s="14">
        <v>230416412</v>
      </c>
      <c r="E94" s="15">
        <v>63.33</v>
      </c>
      <c r="F94" s="16">
        <v>75.6</v>
      </c>
      <c r="G94" s="16">
        <v>68.24</v>
      </c>
      <c r="H94" s="16">
        <v>68.24</v>
      </c>
      <c r="I94" s="16"/>
    </row>
    <row r="95" ht="29" customHeight="1" spans="1:9">
      <c r="A95" s="12" t="s">
        <v>22</v>
      </c>
      <c r="B95" s="13" t="s">
        <v>23</v>
      </c>
      <c r="C95" s="13" t="str">
        <f t="shared" si="4"/>
        <v>230045</v>
      </c>
      <c r="D95" s="14">
        <v>230416504</v>
      </c>
      <c r="E95" s="15">
        <v>63.34</v>
      </c>
      <c r="F95" s="16">
        <v>73.72</v>
      </c>
      <c r="G95" s="16">
        <v>67.49</v>
      </c>
      <c r="H95" s="16">
        <v>67.49</v>
      </c>
      <c r="I95" s="16"/>
    </row>
    <row r="96" ht="29" customHeight="1" spans="1:9">
      <c r="A96" s="17" t="s">
        <v>13</v>
      </c>
      <c r="B96" s="18" t="s">
        <v>23</v>
      </c>
      <c r="C96" s="18" t="str">
        <f>"230046"</f>
        <v>230046</v>
      </c>
      <c r="D96" s="19">
        <v>230416530</v>
      </c>
      <c r="E96" s="20">
        <v>67.57</v>
      </c>
      <c r="F96" s="21">
        <v>76.62</v>
      </c>
      <c r="G96" s="21">
        <v>71.19</v>
      </c>
      <c r="H96" s="21">
        <v>71.19</v>
      </c>
      <c r="I96" s="21"/>
    </row>
    <row r="97" s="2" customFormat="1" ht="29" customHeight="1" spans="1:9">
      <c r="A97" s="17" t="s">
        <v>13</v>
      </c>
      <c r="B97" s="18" t="s">
        <v>23</v>
      </c>
      <c r="C97" s="18" t="str">
        <f>"230046"</f>
        <v>230046</v>
      </c>
      <c r="D97" s="19">
        <v>230416529</v>
      </c>
      <c r="E97" s="20">
        <v>65.58</v>
      </c>
      <c r="F97" s="21">
        <v>78.84</v>
      </c>
      <c r="G97" s="21">
        <v>70.88</v>
      </c>
      <c r="H97" s="21">
        <v>70.88</v>
      </c>
      <c r="I97" s="21"/>
    </row>
    <row r="98" ht="29" customHeight="1" spans="1:9">
      <c r="A98" s="17" t="s">
        <v>13</v>
      </c>
      <c r="B98" s="18" t="s">
        <v>23</v>
      </c>
      <c r="C98" s="18" t="str">
        <f>"230046"</f>
        <v>230046</v>
      </c>
      <c r="D98" s="19">
        <v>230416615</v>
      </c>
      <c r="E98" s="20">
        <v>65.89</v>
      </c>
      <c r="F98" s="21">
        <v>75.32</v>
      </c>
      <c r="G98" s="21">
        <v>69.66</v>
      </c>
      <c r="H98" s="21">
        <v>69.66</v>
      </c>
      <c r="I98" s="21"/>
    </row>
    <row r="99" ht="29" customHeight="1" spans="1:9">
      <c r="A99" s="17" t="s">
        <v>13</v>
      </c>
      <c r="B99" s="18" t="s">
        <v>23</v>
      </c>
      <c r="C99" s="18" t="str">
        <f>"230046"</f>
        <v>230046</v>
      </c>
      <c r="D99" s="19">
        <v>230416606</v>
      </c>
      <c r="E99" s="20">
        <v>65.6</v>
      </c>
      <c r="F99" s="21">
        <v>74.9</v>
      </c>
      <c r="G99" s="21">
        <v>69.32</v>
      </c>
      <c r="H99" s="21">
        <v>69.32</v>
      </c>
      <c r="I99" s="21"/>
    </row>
    <row r="100" ht="29" customHeight="1" spans="1:9">
      <c r="A100" s="17" t="s">
        <v>13</v>
      </c>
      <c r="B100" s="18" t="s">
        <v>23</v>
      </c>
      <c r="C100" s="18" t="str">
        <f>"230046"</f>
        <v>230046</v>
      </c>
      <c r="D100" s="23">
        <v>230416514</v>
      </c>
      <c r="E100" s="20">
        <v>64.87</v>
      </c>
      <c r="F100" s="20">
        <v>73.96</v>
      </c>
      <c r="G100" s="20">
        <v>68.51</v>
      </c>
      <c r="H100" s="20">
        <v>68.51</v>
      </c>
      <c r="I100" s="20"/>
    </row>
    <row r="101" s="2" customFormat="1" ht="29" customHeight="1" spans="1:9">
      <c r="A101" s="17" t="s">
        <v>13</v>
      </c>
      <c r="B101" s="18" t="s">
        <v>23</v>
      </c>
      <c r="C101" s="18" t="str">
        <f>"230046"</f>
        <v>230046</v>
      </c>
      <c r="D101" s="19">
        <v>230416509</v>
      </c>
      <c r="E101" s="20">
        <v>64.94</v>
      </c>
      <c r="F101" s="20" t="s">
        <v>19</v>
      </c>
      <c r="G101" s="20" t="s">
        <v>19</v>
      </c>
      <c r="H101" s="20" t="s">
        <v>19</v>
      </c>
      <c r="I101" s="21"/>
    </row>
    <row r="102" ht="29" customHeight="1" spans="1:9">
      <c r="A102" s="12" t="s">
        <v>20</v>
      </c>
      <c r="B102" s="13" t="s">
        <v>24</v>
      </c>
      <c r="C102" s="13" t="str">
        <f>"230047"</f>
        <v>230047</v>
      </c>
      <c r="D102" s="14">
        <v>230416719</v>
      </c>
      <c r="E102" s="15">
        <v>60.04</v>
      </c>
      <c r="F102" s="16">
        <v>78.32</v>
      </c>
      <c r="G102" s="16">
        <v>67.35</v>
      </c>
      <c r="H102" s="16">
        <v>67.35</v>
      </c>
      <c r="I102" s="16"/>
    </row>
    <row r="103" s="2" customFormat="1" ht="29" customHeight="1" spans="1:9">
      <c r="A103" s="12" t="s">
        <v>20</v>
      </c>
      <c r="B103" s="13" t="s">
        <v>24</v>
      </c>
      <c r="C103" s="13" t="str">
        <f>"230047"</f>
        <v>230047</v>
      </c>
      <c r="D103" s="14">
        <v>230416713</v>
      </c>
      <c r="E103" s="15">
        <v>54.93</v>
      </c>
      <c r="F103" s="16">
        <v>83.32</v>
      </c>
      <c r="G103" s="16">
        <v>66.29</v>
      </c>
      <c r="H103" s="16">
        <v>66.29</v>
      </c>
      <c r="I103" s="16"/>
    </row>
    <row r="104" ht="29" customHeight="1" spans="1:9">
      <c r="A104" s="12" t="s">
        <v>20</v>
      </c>
      <c r="B104" s="13" t="s">
        <v>24</v>
      </c>
      <c r="C104" s="13" t="str">
        <f>"230047"</f>
        <v>230047</v>
      </c>
      <c r="D104" s="14">
        <v>230416718</v>
      </c>
      <c r="E104" s="15">
        <v>54.87</v>
      </c>
      <c r="F104" s="16">
        <v>75.26</v>
      </c>
      <c r="G104" s="16">
        <v>63.03</v>
      </c>
      <c r="H104" s="16">
        <v>63.03</v>
      </c>
      <c r="I104" s="16"/>
    </row>
    <row r="105" ht="29" customHeight="1" spans="1:9">
      <c r="A105" s="12" t="s">
        <v>20</v>
      </c>
      <c r="B105" s="13" t="s">
        <v>24</v>
      </c>
      <c r="C105" s="13" t="str">
        <f>"230047"</f>
        <v>230047</v>
      </c>
      <c r="D105" s="14">
        <v>230416727</v>
      </c>
      <c r="E105" s="15">
        <v>54.2</v>
      </c>
      <c r="F105" s="16">
        <v>74.36</v>
      </c>
      <c r="G105" s="16">
        <v>62.26</v>
      </c>
      <c r="H105" s="16">
        <v>62.26</v>
      </c>
      <c r="I105" s="16"/>
    </row>
    <row r="106" ht="29" customHeight="1" spans="1:9">
      <c r="A106" s="12" t="s">
        <v>20</v>
      </c>
      <c r="B106" s="13" t="s">
        <v>24</v>
      </c>
      <c r="C106" s="13" t="str">
        <f>"230047"</f>
        <v>230047</v>
      </c>
      <c r="D106" s="14">
        <v>230416701</v>
      </c>
      <c r="E106" s="15">
        <v>51.42</v>
      </c>
      <c r="F106" s="16">
        <v>76.02</v>
      </c>
      <c r="G106" s="16">
        <v>61.26</v>
      </c>
      <c r="H106" s="16">
        <v>61.26</v>
      </c>
      <c r="I106" s="16"/>
    </row>
    <row r="107" s="2" customFormat="1" ht="29" customHeight="1" spans="1:9">
      <c r="A107" s="12" t="s">
        <v>20</v>
      </c>
      <c r="B107" s="13" t="s">
        <v>24</v>
      </c>
      <c r="C107" s="13" t="str">
        <f>"230047"</f>
        <v>230047</v>
      </c>
      <c r="D107" s="14">
        <v>230416723</v>
      </c>
      <c r="E107" s="15">
        <v>50.25</v>
      </c>
      <c r="F107" s="16">
        <v>75.9</v>
      </c>
      <c r="G107" s="16">
        <v>60.51</v>
      </c>
      <c r="H107" s="16">
        <v>60.51</v>
      </c>
      <c r="I107" s="16"/>
    </row>
    <row r="108" ht="29" customHeight="1" spans="1:9">
      <c r="A108" s="12" t="s">
        <v>20</v>
      </c>
      <c r="B108" s="13" t="s">
        <v>24</v>
      </c>
      <c r="C108" s="13" t="str">
        <f>"230047"</f>
        <v>230047</v>
      </c>
      <c r="D108" s="14">
        <v>230416710</v>
      </c>
      <c r="E108" s="15">
        <v>51.26</v>
      </c>
      <c r="F108" s="16">
        <v>72.84</v>
      </c>
      <c r="G108" s="16">
        <v>59.89</v>
      </c>
      <c r="H108" s="16">
        <v>59.89</v>
      </c>
      <c r="I108" s="16"/>
    </row>
    <row r="109" ht="29" customHeight="1" spans="1:9">
      <c r="A109" s="12" t="s">
        <v>20</v>
      </c>
      <c r="B109" s="13" t="s">
        <v>24</v>
      </c>
      <c r="C109" s="13" t="str">
        <f>"230047"</f>
        <v>230047</v>
      </c>
      <c r="D109" s="14">
        <v>230416714</v>
      </c>
      <c r="E109" s="15">
        <v>50.94</v>
      </c>
      <c r="F109" s="22" t="s">
        <v>19</v>
      </c>
      <c r="G109" s="22" t="s">
        <v>19</v>
      </c>
      <c r="H109" s="22" t="s">
        <v>19</v>
      </c>
      <c r="I109" s="16"/>
    </row>
    <row r="110" s="2" customFormat="1" ht="29" customHeight="1" spans="1:9">
      <c r="A110" s="12" t="s">
        <v>20</v>
      </c>
      <c r="B110" s="13" t="s">
        <v>24</v>
      </c>
      <c r="C110" s="13" t="str">
        <f>"230047"</f>
        <v>230047</v>
      </c>
      <c r="D110" s="24">
        <v>230416708</v>
      </c>
      <c r="E110" s="15">
        <v>50.24</v>
      </c>
      <c r="F110" s="12" t="s">
        <v>25</v>
      </c>
      <c r="G110" s="12" t="s">
        <v>25</v>
      </c>
      <c r="H110" s="12" t="s">
        <v>25</v>
      </c>
      <c r="I110" s="13"/>
    </row>
    <row r="111" ht="29" customHeight="1" spans="1:9">
      <c r="A111" s="17" t="s">
        <v>26</v>
      </c>
      <c r="B111" s="18" t="s">
        <v>24</v>
      </c>
      <c r="C111" s="18" t="str">
        <f>"230048"</f>
        <v>230048</v>
      </c>
      <c r="D111" s="19">
        <v>230416801</v>
      </c>
      <c r="E111" s="20">
        <v>69.77</v>
      </c>
      <c r="F111" s="21">
        <v>72.42</v>
      </c>
      <c r="G111" s="21">
        <v>70.83</v>
      </c>
      <c r="H111" s="21">
        <v>70.83</v>
      </c>
      <c r="I111" s="21"/>
    </row>
    <row r="112" ht="29" customHeight="1" spans="1:9">
      <c r="A112" s="17" t="s">
        <v>26</v>
      </c>
      <c r="B112" s="18" t="s">
        <v>24</v>
      </c>
      <c r="C112" s="18" t="str">
        <f>"230048"</f>
        <v>230048</v>
      </c>
      <c r="D112" s="19">
        <v>230416805</v>
      </c>
      <c r="E112" s="20">
        <v>62.68</v>
      </c>
      <c r="F112" s="21">
        <v>73.62</v>
      </c>
      <c r="G112" s="21">
        <v>67.06</v>
      </c>
      <c r="H112" s="21">
        <v>67.06</v>
      </c>
      <c r="I112" s="21"/>
    </row>
    <row r="113" ht="29" customHeight="1" spans="1:9">
      <c r="A113" s="17" t="s">
        <v>26</v>
      </c>
      <c r="B113" s="18" t="s">
        <v>24</v>
      </c>
      <c r="C113" s="18" t="str">
        <f>"230048"</f>
        <v>230048</v>
      </c>
      <c r="D113" s="19">
        <v>230416806</v>
      </c>
      <c r="E113" s="20">
        <v>57.92</v>
      </c>
      <c r="F113" s="21">
        <v>76.04</v>
      </c>
      <c r="G113" s="21">
        <v>65.17</v>
      </c>
      <c r="H113" s="21">
        <v>65.17</v>
      </c>
      <c r="I113" s="21"/>
    </row>
    <row r="114" ht="29" customHeight="1" spans="1:9">
      <c r="A114" s="17" t="s">
        <v>26</v>
      </c>
      <c r="B114" s="18" t="s">
        <v>24</v>
      </c>
      <c r="C114" s="18" t="str">
        <f>"230048"</f>
        <v>230048</v>
      </c>
      <c r="D114" s="19">
        <v>230416814</v>
      </c>
      <c r="E114" s="20">
        <v>58.28</v>
      </c>
      <c r="F114" s="21">
        <v>74.8</v>
      </c>
      <c r="G114" s="21">
        <v>64.89</v>
      </c>
      <c r="H114" s="21">
        <v>64.89</v>
      </c>
      <c r="I114" s="21"/>
    </row>
    <row r="115" s="2" customFormat="1" ht="29" customHeight="1" spans="1:9">
      <c r="A115" s="17" t="s">
        <v>26</v>
      </c>
      <c r="B115" s="18" t="s">
        <v>24</v>
      </c>
      <c r="C115" s="18" t="str">
        <f>"230048"</f>
        <v>230048</v>
      </c>
      <c r="D115" s="19">
        <v>230416810</v>
      </c>
      <c r="E115" s="20">
        <v>57.8</v>
      </c>
      <c r="F115" s="21">
        <v>72.66</v>
      </c>
      <c r="G115" s="21">
        <v>63.74</v>
      </c>
      <c r="H115" s="21">
        <v>63.74</v>
      </c>
      <c r="I115" s="21"/>
    </row>
    <row r="116" s="2" customFormat="1" ht="29" customHeight="1" spans="1:9">
      <c r="A116" s="17" t="s">
        <v>26</v>
      </c>
      <c r="B116" s="18" t="s">
        <v>24</v>
      </c>
      <c r="C116" s="18" t="str">
        <f>"230048"</f>
        <v>230048</v>
      </c>
      <c r="D116" s="23">
        <v>230416812</v>
      </c>
      <c r="E116" s="20">
        <v>57.18</v>
      </c>
      <c r="F116" s="25" t="s">
        <v>25</v>
      </c>
      <c r="G116" s="25" t="s">
        <v>25</v>
      </c>
      <c r="H116" s="25" t="s">
        <v>25</v>
      </c>
      <c r="I116" s="23"/>
    </row>
    <row r="117" ht="29" customHeight="1" spans="1:9">
      <c r="A117" s="12" t="s">
        <v>27</v>
      </c>
      <c r="B117" s="13" t="s">
        <v>28</v>
      </c>
      <c r="C117" s="13" t="s">
        <v>29</v>
      </c>
      <c r="D117" s="14">
        <v>230400106</v>
      </c>
      <c r="E117" s="15">
        <v>70.74</v>
      </c>
      <c r="F117" s="16">
        <v>76.88</v>
      </c>
      <c r="G117" s="16">
        <v>44.29</v>
      </c>
      <c r="H117" s="16" t="s">
        <v>30</v>
      </c>
      <c r="I117" s="26" t="s">
        <v>31</v>
      </c>
    </row>
    <row r="118" s="2" customFormat="1" ht="29" customHeight="1" spans="1:9">
      <c r="A118" s="12" t="s">
        <v>27</v>
      </c>
      <c r="B118" s="13" t="s">
        <v>28</v>
      </c>
      <c r="C118" s="13" t="str">
        <f>"230049"</f>
        <v>230049</v>
      </c>
      <c r="D118" s="14">
        <v>230400101</v>
      </c>
      <c r="E118" s="15">
        <v>67.48</v>
      </c>
      <c r="F118" s="16">
        <v>79.32</v>
      </c>
      <c r="G118" s="16">
        <v>44.04</v>
      </c>
      <c r="H118" s="16" t="s">
        <v>30</v>
      </c>
      <c r="I118" s="26" t="s">
        <v>31</v>
      </c>
    </row>
    <row r="119" s="2" customFormat="1" ht="29" customHeight="1" spans="1:9">
      <c r="A119" s="12" t="s">
        <v>27</v>
      </c>
      <c r="B119" s="13" t="s">
        <v>28</v>
      </c>
      <c r="C119" s="13" t="str">
        <f>"230049"</f>
        <v>230049</v>
      </c>
      <c r="D119" s="14">
        <v>230400104</v>
      </c>
      <c r="E119" s="15">
        <v>67.2</v>
      </c>
      <c r="F119" s="16">
        <v>76.42</v>
      </c>
      <c r="G119" s="16">
        <v>43.09</v>
      </c>
      <c r="H119" s="16" t="s">
        <v>30</v>
      </c>
      <c r="I119" s="26" t="s">
        <v>31</v>
      </c>
    </row>
    <row r="120" ht="29" customHeight="1" spans="1:9">
      <c r="A120" s="17" t="s">
        <v>27</v>
      </c>
      <c r="B120" s="18" t="s">
        <v>32</v>
      </c>
      <c r="C120" s="18" t="str">
        <f>"230050"</f>
        <v>230050</v>
      </c>
      <c r="D120" s="19">
        <v>230400116</v>
      </c>
      <c r="E120" s="20">
        <v>72</v>
      </c>
      <c r="F120" s="21">
        <v>78.56</v>
      </c>
      <c r="G120" s="21">
        <v>45.17</v>
      </c>
      <c r="H120" s="21" t="s">
        <v>30</v>
      </c>
      <c r="I120" s="27" t="s">
        <v>31</v>
      </c>
    </row>
    <row r="121" ht="29" customHeight="1" spans="1:9">
      <c r="A121" s="17" t="s">
        <v>27</v>
      </c>
      <c r="B121" s="18" t="s">
        <v>32</v>
      </c>
      <c r="C121" s="18" t="str">
        <f>"230050"</f>
        <v>230050</v>
      </c>
      <c r="D121" s="19">
        <v>230400118</v>
      </c>
      <c r="E121" s="20">
        <v>69.88</v>
      </c>
      <c r="F121" s="21">
        <v>77.84</v>
      </c>
      <c r="G121" s="21">
        <v>44.32</v>
      </c>
      <c r="H121" s="21" t="s">
        <v>30</v>
      </c>
      <c r="I121" s="27" t="s">
        <v>31</v>
      </c>
    </row>
    <row r="122" ht="29" customHeight="1" spans="1:9">
      <c r="A122" s="17" t="s">
        <v>27</v>
      </c>
      <c r="B122" s="18" t="s">
        <v>32</v>
      </c>
      <c r="C122" s="18" t="str">
        <f>"230050"</f>
        <v>230050</v>
      </c>
      <c r="D122" s="19">
        <v>230400112</v>
      </c>
      <c r="E122" s="20">
        <v>71.78</v>
      </c>
      <c r="F122" s="21">
        <v>73.38</v>
      </c>
      <c r="G122" s="21">
        <v>43.55</v>
      </c>
      <c r="H122" s="21" t="s">
        <v>30</v>
      </c>
      <c r="I122" s="27" t="s">
        <v>31</v>
      </c>
    </row>
    <row r="123" ht="29" customHeight="1" spans="1:9">
      <c r="A123" s="12" t="s">
        <v>27</v>
      </c>
      <c r="B123" s="13" t="s">
        <v>33</v>
      </c>
      <c r="C123" s="13" t="str">
        <f>"230051"</f>
        <v>230051</v>
      </c>
      <c r="D123" s="14">
        <v>230400119</v>
      </c>
      <c r="E123" s="15">
        <v>71.38</v>
      </c>
      <c r="F123" s="16">
        <v>80.64</v>
      </c>
      <c r="G123" s="16">
        <v>45.61</v>
      </c>
      <c r="H123" s="16" t="s">
        <v>30</v>
      </c>
      <c r="I123" s="26" t="s">
        <v>31</v>
      </c>
    </row>
    <row r="124" s="2" customFormat="1" ht="29" customHeight="1" spans="1:9">
      <c r="A124" s="12" t="s">
        <v>27</v>
      </c>
      <c r="B124" s="13" t="s">
        <v>33</v>
      </c>
      <c r="C124" s="13" t="str">
        <f>"230051"</f>
        <v>230051</v>
      </c>
      <c r="D124" s="14">
        <v>230400127</v>
      </c>
      <c r="E124" s="15">
        <v>71.99</v>
      </c>
      <c r="F124" s="16">
        <v>79.5</v>
      </c>
      <c r="G124" s="16">
        <v>45.45</v>
      </c>
      <c r="H124" s="16" t="s">
        <v>30</v>
      </c>
      <c r="I124" s="26" t="s">
        <v>31</v>
      </c>
    </row>
    <row r="125" ht="29" customHeight="1" spans="1:9">
      <c r="A125" s="12" t="s">
        <v>27</v>
      </c>
      <c r="B125" s="13" t="s">
        <v>33</v>
      </c>
      <c r="C125" s="13" t="str">
        <f>"230051"</f>
        <v>230051</v>
      </c>
      <c r="D125" s="14">
        <v>230400126</v>
      </c>
      <c r="E125" s="15">
        <v>70.79</v>
      </c>
      <c r="F125" s="16">
        <v>80.14</v>
      </c>
      <c r="G125" s="16">
        <v>45.28</v>
      </c>
      <c r="H125" s="16" t="s">
        <v>30</v>
      </c>
      <c r="I125" s="26" t="s">
        <v>31</v>
      </c>
    </row>
    <row r="126" ht="29" customHeight="1" spans="1:9">
      <c r="A126" s="17" t="s">
        <v>27</v>
      </c>
      <c r="B126" s="18" t="s">
        <v>34</v>
      </c>
      <c r="C126" s="18" t="str">
        <f>"230052"</f>
        <v>230052</v>
      </c>
      <c r="D126" s="19">
        <v>230400218</v>
      </c>
      <c r="E126" s="20">
        <v>73.15</v>
      </c>
      <c r="F126" s="21">
        <v>80.74</v>
      </c>
      <c r="G126" s="21">
        <v>46.17</v>
      </c>
      <c r="H126" s="21" t="s">
        <v>30</v>
      </c>
      <c r="I126" s="27" t="s">
        <v>31</v>
      </c>
    </row>
    <row r="127" ht="29" customHeight="1" spans="1:9">
      <c r="A127" s="17" t="s">
        <v>27</v>
      </c>
      <c r="B127" s="18" t="s">
        <v>34</v>
      </c>
      <c r="C127" s="18" t="str">
        <f>"230052"</f>
        <v>230052</v>
      </c>
      <c r="D127" s="19">
        <v>230400207</v>
      </c>
      <c r="E127" s="20">
        <v>72.64</v>
      </c>
      <c r="F127" s="21">
        <v>78.88</v>
      </c>
      <c r="G127" s="21">
        <v>45.46</v>
      </c>
      <c r="H127" s="21" t="s">
        <v>30</v>
      </c>
      <c r="I127" s="27" t="s">
        <v>31</v>
      </c>
    </row>
    <row r="128" s="2" customFormat="1" ht="29" customHeight="1" spans="1:9">
      <c r="A128" s="17" t="s">
        <v>27</v>
      </c>
      <c r="B128" s="18" t="s">
        <v>34</v>
      </c>
      <c r="C128" s="18" t="str">
        <f>"230052"</f>
        <v>230052</v>
      </c>
      <c r="D128" s="19">
        <v>230400204</v>
      </c>
      <c r="E128" s="20">
        <v>70.4</v>
      </c>
      <c r="F128" s="21">
        <v>78.26</v>
      </c>
      <c r="G128" s="21">
        <v>44.6</v>
      </c>
      <c r="H128" s="21" t="s">
        <v>30</v>
      </c>
      <c r="I128" s="27" t="s">
        <v>31</v>
      </c>
    </row>
    <row r="129" ht="29" customHeight="1" spans="1:9">
      <c r="A129" s="12" t="s">
        <v>13</v>
      </c>
      <c r="B129" s="13" t="s">
        <v>35</v>
      </c>
      <c r="C129" s="13" t="str">
        <f t="shared" ref="C129:C135" si="5">"230053"</f>
        <v>230053</v>
      </c>
      <c r="D129" s="14">
        <v>230417315</v>
      </c>
      <c r="E129" s="15">
        <v>64.29</v>
      </c>
      <c r="F129" s="16">
        <v>75.4</v>
      </c>
      <c r="G129" s="16">
        <v>68.73</v>
      </c>
      <c r="H129" s="16">
        <v>68.73</v>
      </c>
      <c r="I129" s="16"/>
    </row>
    <row r="130" ht="29" customHeight="1" spans="1:9">
      <c r="A130" s="12" t="s">
        <v>13</v>
      </c>
      <c r="B130" s="13" t="s">
        <v>35</v>
      </c>
      <c r="C130" s="13" t="str">
        <f t="shared" si="5"/>
        <v>230053</v>
      </c>
      <c r="D130" s="14">
        <v>230417404</v>
      </c>
      <c r="E130" s="15">
        <v>62.2</v>
      </c>
      <c r="F130" s="16">
        <v>72.8</v>
      </c>
      <c r="G130" s="16">
        <v>66.44</v>
      </c>
      <c r="H130" s="16">
        <v>66.44</v>
      </c>
      <c r="I130" s="16"/>
    </row>
    <row r="131" ht="29" customHeight="1" spans="1:9">
      <c r="A131" s="12" t="s">
        <v>13</v>
      </c>
      <c r="B131" s="13" t="s">
        <v>35</v>
      </c>
      <c r="C131" s="13" t="str">
        <f t="shared" si="5"/>
        <v>230053</v>
      </c>
      <c r="D131" s="14">
        <v>230417323</v>
      </c>
      <c r="E131" s="15">
        <v>61.98</v>
      </c>
      <c r="F131" s="16">
        <v>72.76</v>
      </c>
      <c r="G131" s="16">
        <v>66.29</v>
      </c>
      <c r="H131" s="16">
        <v>66.29</v>
      </c>
      <c r="I131" s="16"/>
    </row>
    <row r="132" ht="29" customHeight="1" spans="1:9">
      <c r="A132" s="12" t="s">
        <v>13</v>
      </c>
      <c r="B132" s="13" t="s">
        <v>35</v>
      </c>
      <c r="C132" s="13" t="str">
        <f t="shared" si="5"/>
        <v>230053</v>
      </c>
      <c r="D132" s="14">
        <v>230417328</v>
      </c>
      <c r="E132" s="15">
        <v>58.96</v>
      </c>
      <c r="F132" s="16">
        <v>73.28</v>
      </c>
      <c r="G132" s="16">
        <v>64.69</v>
      </c>
      <c r="H132" s="16">
        <v>64.69</v>
      </c>
      <c r="I132" s="16"/>
    </row>
    <row r="133" ht="29" customHeight="1" spans="1:9">
      <c r="A133" s="12" t="s">
        <v>13</v>
      </c>
      <c r="B133" s="13" t="s">
        <v>35</v>
      </c>
      <c r="C133" s="13" t="str">
        <f t="shared" si="5"/>
        <v>230053</v>
      </c>
      <c r="D133" s="14">
        <v>230417408</v>
      </c>
      <c r="E133" s="15">
        <v>57.05</v>
      </c>
      <c r="F133" s="16">
        <v>74.78</v>
      </c>
      <c r="G133" s="16">
        <v>64.14</v>
      </c>
      <c r="H133" s="16">
        <v>64.14</v>
      </c>
      <c r="I133" s="16"/>
    </row>
    <row r="134" ht="29" customHeight="1" spans="1:9">
      <c r="A134" s="12" t="s">
        <v>13</v>
      </c>
      <c r="B134" s="13" t="s">
        <v>35</v>
      </c>
      <c r="C134" s="13" t="str">
        <f t="shared" si="5"/>
        <v>230053</v>
      </c>
      <c r="D134" s="14">
        <v>230417327</v>
      </c>
      <c r="E134" s="15">
        <v>57.21</v>
      </c>
      <c r="F134" s="16">
        <v>74.52</v>
      </c>
      <c r="G134" s="16">
        <v>64.13</v>
      </c>
      <c r="H134" s="16">
        <v>64.13</v>
      </c>
      <c r="I134" s="16"/>
    </row>
    <row r="135" ht="29" customHeight="1" spans="1:9">
      <c r="A135" s="12" t="s">
        <v>13</v>
      </c>
      <c r="B135" s="13" t="s">
        <v>35</v>
      </c>
      <c r="C135" s="13" t="str">
        <f t="shared" si="5"/>
        <v>230053</v>
      </c>
      <c r="D135" s="14">
        <v>230417316</v>
      </c>
      <c r="E135" s="15">
        <v>56.88</v>
      </c>
      <c r="F135" s="16">
        <v>73.32</v>
      </c>
      <c r="G135" s="16">
        <v>63.46</v>
      </c>
      <c r="H135" s="16">
        <v>63.46</v>
      </c>
      <c r="I135" s="16"/>
    </row>
    <row r="136" s="2" customFormat="1" ht="29" customHeight="1" spans="1:9">
      <c r="A136" s="12" t="s">
        <v>13</v>
      </c>
      <c r="B136" s="13" t="s">
        <v>35</v>
      </c>
      <c r="C136" s="13" t="str">
        <f>"230053"</f>
        <v>230053</v>
      </c>
      <c r="D136" s="24">
        <v>230417411</v>
      </c>
      <c r="E136" s="15">
        <v>55.76</v>
      </c>
      <c r="F136" s="12" t="s">
        <v>25</v>
      </c>
      <c r="G136" s="12" t="s">
        <v>25</v>
      </c>
      <c r="H136" s="12" t="s">
        <v>25</v>
      </c>
      <c r="I136" s="13"/>
    </row>
    <row r="137" s="2" customFormat="1" ht="29" customHeight="1" spans="1:9">
      <c r="A137" s="12" t="s">
        <v>13</v>
      </c>
      <c r="B137" s="13" t="s">
        <v>35</v>
      </c>
      <c r="C137" s="13" t="str">
        <f>"230053"</f>
        <v>230053</v>
      </c>
      <c r="D137" s="24">
        <v>230417303</v>
      </c>
      <c r="E137" s="15">
        <v>55.64</v>
      </c>
      <c r="F137" s="12" t="s">
        <v>25</v>
      </c>
      <c r="G137" s="12" t="s">
        <v>25</v>
      </c>
      <c r="H137" s="12" t="s">
        <v>25</v>
      </c>
      <c r="I137" s="13"/>
    </row>
    <row r="138" ht="29" customHeight="1" spans="1:9">
      <c r="A138" s="17" t="s">
        <v>36</v>
      </c>
      <c r="B138" s="18" t="s">
        <v>35</v>
      </c>
      <c r="C138" s="18" t="str">
        <f t="shared" ref="C138:C143" si="6">"230054"</f>
        <v>230054</v>
      </c>
      <c r="D138" s="19">
        <v>230417524</v>
      </c>
      <c r="E138" s="20">
        <v>63.95</v>
      </c>
      <c r="F138" s="21">
        <v>72.68</v>
      </c>
      <c r="G138" s="21">
        <v>67.44</v>
      </c>
      <c r="H138" s="21">
        <v>67.44</v>
      </c>
      <c r="I138" s="21"/>
    </row>
    <row r="139" ht="29" customHeight="1" spans="1:9">
      <c r="A139" s="17" t="s">
        <v>36</v>
      </c>
      <c r="B139" s="18" t="s">
        <v>35</v>
      </c>
      <c r="C139" s="18" t="str">
        <f t="shared" si="6"/>
        <v>230054</v>
      </c>
      <c r="D139" s="19">
        <v>230417517</v>
      </c>
      <c r="E139" s="20">
        <v>60.18</v>
      </c>
      <c r="F139" s="21">
        <v>75.06</v>
      </c>
      <c r="G139" s="21">
        <v>66.13</v>
      </c>
      <c r="H139" s="21">
        <v>66.13</v>
      </c>
      <c r="I139" s="21"/>
    </row>
    <row r="140" ht="29" customHeight="1" spans="1:9">
      <c r="A140" s="17" t="s">
        <v>36</v>
      </c>
      <c r="B140" s="18" t="s">
        <v>35</v>
      </c>
      <c r="C140" s="18" t="str">
        <f t="shared" si="6"/>
        <v>230054</v>
      </c>
      <c r="D140" s="23">
        <v>230417529</v>
      </c>
      <c r="E140" s="20">
        <v>58.46</v>
      </c>
      <c r="F140" s="21">
        <v>76.82</v>
      </c>
      <c r="G140" s="21">
        <v>65.8</v>
      </c>
      <c r="H140" s="21">
        <v>65.8</v>
      </c>
      <c r="I140" s="21"/>
    </row>
    <row r="141" s="2" customFormat="1" ht="29" customHeight="1" spans="1:9">
      <c r="A141" s="17" t="s">
        <v>36</v>
      </c>
      <c r="B141" s="18" t="s">
        <v>35</v>
      </c>
      <c r="C141" s="18" t="str">
        <f t="shared" si="6"/>
        <v>230054</v>
      </c>
      <c r="D141" s="19">
        <v>230417525</v>
      </c>
      <c r="E141" s="20">
        <v>59.66</v>
      </c>
      <c r="F141" s="21">
        <v>74.56</v>
      </c>
      <c r="G141" s="21">
        <v>65.62</v>
      </c>
      <c r="H141" s="21">
        <v>65.62</v>
      </c>
      <c r="I141" s="21"/>
    </row>
    <row r="142" ht="29" customHeight="1" spans="1:9">
      <c r="A142" s="17" t="s">
        <v>36</v>
      </c>
      <c r="B142" s="18" t="s">
        <v>35</v>
      </c>
      <c r="C142" s="18" t="str">
        <f t="shared" si="6"/>
        <v>230054</v>
      </c>
      <c r="D142" s="19">
        <v>230417421</v>
      </c>
      <c r="E142" s="20">
        <v>57.76</v>
      </c>
      <c r="F142" s="21">
        <v>76.32</v>
      </c>
      <c r="G142" s="21">
        <v>65.18</v>
      </c>
      <c r="H142" s="21">
        <v>65.18</v>
      </c>
      <c r="I142" s="21"/>
    </row>
    <row r="143" s="2" customFormat="1" ht="29" customHeight="1" spans="1:9">
      <c r="A143" s="17" t="s">
        <v>36</v>
      </c>
      <c r="B143" s="18" t="s">
        <v>35</v>
      </c>
      <c r="C143" s="18" t="str">
        <f t="shared" si="6"/>
        <v>230054</v>
      </c>
      <c r="D143" s="19">
        <v>230417513</v>
      </c>
      <c r="E143" s="20">
        <v>58.13</v>
      </c>
      <c r="F143" s="21">
        <v>72.6</v>
      </c>
      <c r="G143" s="21">
        <v>63.92</v>
      </c>
      <c r="H143" s="21">
        <v>63.92</v>
      </c>
      <c r="I143" s="21"/>
    </row>
    <row r="144" s="2" customFormat="1" ht="29" customHeight="1" spans="1:9">
      <c r="A144" s="12" t="s">
        <v>37</v>
      </c>
      <c r="B144" s="13" t="s">
        <v>38</v>
      </c>
      <c r="C144" s="13" t="str">
        <f>"230055"</f>
        <v>230055</v>
      </c>
      <c r="D144" s="14">
        <v>230400715</v>
      </c>
      <c r="E144" s="15">
        <v>78.85</v>
      </c>
      <c r="F144" s="16">
        <v>74.52</v>
      </c>
      <c r="G144" s="16">
        <v>77.12</v>
      </c>
      <c r="H144" s="16">
        <v>77.12</v>
      </c>
      <c r="I144" s="16"/>
    </row>
    <row r="145" s="2" customFormat="1" ht="29" customHeight="1" spans="1:9">
      <c r="A145" s="12" t="s">
        <v>37</v>
      </c>
      <c r="B145" s="13" t="s">
        <v>38</v>
      </c>
      <c r="C145" s="13" t="str">
        <f>"230055"</f>
        <v>230055</v>
      </c>
      <c r="D145" s="14">
        <v>230400703</v>
      </c>
      <c r="E145" s="15">
        <v>77.63</v>
      </c>
      <c r="F145" s="16">
        <v>75.3</v>
      </c>
      <c r="G145" s="16">
        <v>76.7</v>
      </c>
      <c r="H145" s="16">
        <v>76.7</v>
      </c>
      <c r="I145" s="16"/>
    </row>
    <row r="146" ht="29" customHeight="1" spans="1:9">
      <c r="A146" s="12" t="s">
        <v>37</v>
      </c>
      <c r="B146" s="13" t="s">
        <v>38</v>
      </c>
      <c r="C146" s="13" t="str">
        <f>"230055"</f>
        <v>230055</v>
      </c>
      <c r="D146" s="14">
        <v>230400422</v>
      </c>
      <c r="E146" s="15">
        <v>78.03</v>
      </c>
      <c r="F146" s="22" t="s">
        <v>19</v>
      </c>
      <c r="G146" s="22" t="s">
        <v>19</v>
      </c>
      <c r="H146" s="22" t="s">
        <v>19</v>
      </c>
      <c r="I146" s="16"/>
    </row>
    <row r="147" ht="29" customHeight="1" spans="1:9">
      <c r="A147" s="17" t="s">
        <v>39</v>
      </c>
      <c r="B147" s="18" t="s">
        <v>38</v>
      </c>
      <c r="C147" s="18" t="str">
        <f>"230056"</f>
        <v>230056</v>
      </c>
      <c r="D147" s="19">
        <v>230403217</v>
      </c>
      <c r="E147" s="20">
        <v>80.43</v>
      </c>
      <c r="F147" s="21">
        <v>81.3</v>
      </c>
      <c r="G147" s="21">
        <v>80.78</v>
      </c>
      <c r="H147" s="21">
        <v>80.78</v>
      </c>
      <c r="I147" s="21"/>
    </row>
    <row r="148" ht="29" customHeight="1" spans="1:9">
      <c r="A148" s="17" t="s">
        <v>39</v>
      </c>
      <c r="B148" s="18" t="s">
        <v>38</v>
      </c>
      <c r="C148" s="18" t="str">
        <f>"230056"</f>
        <v>230056</v>
      </c>
      <c r="D148" s="19">
        <v>230402725</v>
      </c>
      <c r="E148" s="20">
        <v>80.35</v>
      </c>
      <c r="F148" s="21">
        <v>79.42</v>
      </c>
      <c r="G148" s="21">
        <v>79.98</v>
      </c>
      <c r="H148" s="21">
        <v>79.98</v>
      </c>
      <c r="I148" s="21"/>
    </row>
    <row r="149" ht="29" customHeight="1" spans="1:9">
      <c r="A149" s="17" t="s">
        <v>39</v>
      </c>
      <c r="B149" s="18" t="s">
        <v>38</v>
      </c>
      <c r="C149" s="18" t="str">
        <f>"230056"</f>
        <v>230056</v>
      </c>
      <c r="D149" s="19">
        <v>230402414</v>
      </c>
      <c r="E149" s="20">
        <v>81.47</v>
      </c>
      <c r="F149" s="21">
        <v>74.16</v>
      </c>
      <c r="G149" s="21">
        <v>78.55</v>
      </c>
      <c r="H149" s="21">
        <v>78.55</v>
      </c>
      <c r="I149" s="21"/>
    </row>
    <row r="150" ht="29" customHeight="1" spans="1:9">
      <c r="A150" s="12" t="s">
        <v>40</v>
      </c>
      <c r="B150" s="13" t="s">
        <v>38</v>
      </c>
      <c r="C150" s="13" t="str">
        <f>"230057"</f>
        <v>230057</v>
      </c>
      <c r="D150" s="14">
        <v>230417010</v>
      </c>
      <c r="E150" s="15">
        <v>61.64</v>
      </c>
      <c r="F150" s="16">
        <v>74.02</v>
      </c>
      <c r="G150" s="16">
        <v>66.59</v>
      </c>
      <c r="H150" s="16">
        <v>66.59</v>
      </c>
      <c r="I150" s="16"/>
    </row>
    <row r="151" s="2" customFormat="1" ht="29" customHeight="1" spans="1:9">
      <c r="A151" s="12" t="s">
        <v>40</v>
      </c>
      <c r="B151" s="13" t="s">
        <v>38</v>
      </c>
      <c r="C151" s="13" t="str">
        <f>"230057"</f>
        <v>230057</v>
      </c>
      <c r="D151" s="14">
        <v>230417011</v>
      </c>
      <c r="E151" s="15">
        <v>58.91</v>
      </c>
      <c r="F151" s="16">
        <v>76.64</v>
      </c>
      <c r="G151" s="16">
        <v>66</v>
      </c>
      <c r="H151" s="16">
        <v>66</v>
      </c>
      <c r="I151" s="16"/>
    </row>
    <row r="152" s="2" customFormat="1" ht="29" customHeight="1" spans="1:9">
      <c r="A152" s="12" t="s">
        <v>40</v>
      </c>
      <c r="B152" s="13" t="s">
        <v>38</v>
      </c>
      <c r="C152" s="13" t="str">
        <f>"230057"</f>
        <v>230057</v>
      </c>
      <c r="D152" s="14">
        <v>230416914</v>
      </c>
      <c r="E152" s="15">
        <v>58.1</v>
      </c>
      <c r="F152" s="16">
        <v>73.38</v>
      </c>
      <c r="G152" s="16">
        <v>64.21</v>
      </c>
      <c r="H152" s="16">
        <v>64.21</v>
      </c>
      <c r="I152" s="16"/>
    </row>
    <row r="153" ht="29" customHeight="1" spans="1:9">
      <c r="A153" s="17" t="s">
        <v>41</v>
      </c>
      <c r="B153" s="18" t="s">
        <v>38</v>
      </c>
      <c r="C153" s="18" t="str">
        <f>"230058"</f>
        <v>230058</v>
      </c>
      <c r="D153" s="19">
        <v>230417103</v>
      </c>
      <c r="E153" s="20">
        <v>67.19</v>
      </c>
      <c r="F153" s="21">
        <v>75.76</v>
      </c>
      <c r="G153" s="21">
        <v>70.62</v>
      </c>
      <c r="H153" s="21">
        <v>70.62</v>
      </c>
      <c r="I153" s="21"/>
    </row>
    <row r="154" s="2" customFormat="1" ht="29" customHeight="1" spans="1:9">
      <c r="A154" s="17" t="s">
        <v>41</v>
      </c>
      <c r="B154" s="18" t="s">
        <v>38</v>
      </c>
      <c r="C154" s="18" t="str">
        <f>"230058"</f>
        <v>230058</v>
      </c>
      <c r="D154" s="19">
        <v>230417106</v>
      </c>
      <c r="E154" s="20">
        <v>61.92</v>
      </c>
      <c r="F154" s="21">
        <v>73.22</v>
      </c>
      <c r="G154" s="21">
        <v>66.44</v>
      </c>
      <c r="H154" s="21">
        <v>66.44</v>
      </c>
      <c r="I154" s="21"/>
    </row>
    <row r="155" ht="29" customHeight="1" spans="1:9">
      <c r="A155" s="17" t="s">
        <v>41</v>
      </c>
      <c r="B155" s="18" t="s">
        <v>38</v>
      </c>
      <c r="C155" s="18" t="str">
        <f>"230058"</f>
        <v>230058</v>
      </c>
      <c r="D155" s="19">
        <v>230417105</v>
      </c>
      <c r="E155" s="20">
        <v>61.57</v>
      </c>
      <c r="F155" s="21">
        <v>72.58</v>
      </c>
      <c r="G155" s="21">
        <v>65.97</v>
      </c>
      <c r="H155" s="21">
        <v>65.97</v>
      </c>
      <c r="I155" s="21"/>
    </row>
    <row r="156" ht="29" customHeight="1" spans="1:9">
      <c r="A156" s="17" t="s">
        <v>41</v>
      </c>
      <c r="B156" s="18" t="s">
        <v>38</v>
      </c>
      <c r="C156" s="18" t="str">
        <f>"230058"</f>
        <v>230058</v>
      </c>
      <c r="D156" s="19">
        <v>230417203</v>
      </c>
      <c r="E156" s="20">
        <v>59.48</v>
      </c>
      <c r="F156" s="21">
        <v>75.36</v>
      </c>
      <c r="G156" s="21">
        <v>65.83</v>
      </c>
      <c r="H156" s="21">
        <v>65.83</v>
      </c>
      <c r="I156" s="21"/>
    </row>
    <row r="157" s="2" customFormat="1" ht="29" customHeight="1" spans="1:9">
      <c r="A157" s="17" t="s">
        <v>41</v>
      </c>
      <c r="B157" s="18" t="s">
        <v>38</v>
      </c>
      <c r="C157" s="18" t="str">
        <f>"230058"</f>
        <v>230058</v>
      </c>
      <c r="D157" s="19">
        <v>230417017</v>
      </c>
      <c r="E157" s="20">
        <v>58.54</v>
      </c>
      <c r="F157" s="21">
        <v>74.94</v>
      </c>
      <c r="G157" s="21">
        <v>65.1</v>
      </c>
      <c r="H157" s="21">
        <v>65.1</v>
      </c>
      <c r="I157" s="21"/>
    </row>
    <row r="158" ht="29" customHeight="1" spans="1:9">
      <c r="A158" s="17" t="s">
        <v>41</v>
      </c>
      <c r="B158" s="18" t="s">
        <v>38</v>
      </c>
      <c r="C158" s="18" t="str">
        <f>"230058"</f>
        <v>230058</v>
      </c>
      <c r="D158" s="19">
        <v>230417213</v>
      </c>
      <c r="E158" s="20">
        <v>56.98</v>
      </c>
      <c r="F158" s="21">
        <v>75.24</v>
      </c>
      <c r="G158" s="21">
        <v>64.28</v>
      </c>
      <c r="H158" s="21">
        <v>64.28</v>
      </c>
      <c r="I158" s="21"/>
    </row>
    <row r="159" ht="29" customHeight="1" spans="1:9">
      <c r="A159" s="12" t="s">
        <v>42</v>
      </c>
      <c r="B159" s="13" t="s">
        <v>38</v>
      </c>
      <c r="C159" s="13" t="str">
        <f>"230059"</f>
        <v>230059</v>
      </c>
      <c r="D159" s="14">
        <v>230404312</v>
      </c>
      <c r="E159" s="15">
        <v>75.56</v>
      </c>
      <c r="F159" s="16">
        <v>77.26</v>
      </c>
      <c r="G159" s="16">
        <v>76.24</v>
      </c>
      <c r="H159" s="16">
        <v>76.24</v>
      </c>
      <c r="I159" s="16"/>
    </row>
    <row r="160" ht="29" customHeight="1" spans="1:9">
      <c r="A160" s="12" t="s">
        <v>42</v>
      </c>
      <c r="B160" s="13" t="s">
        <v>38</v>
      </c>
      <c r="C160" s="13" t="str">
        <f>"230059"</f>
        <v>230059</v>
      </c>
      <c r="D160" s="14">
        <v>230404003</v>
      </c>
      <c r="E160" s="15">
        <v>76.67</v>
      </c>
      <c r="F160" s="16">
        <v>75</v>
      </c>
      <c r="G160" s="16">
        <v>76</v>
      </c>
      <c r="H160" s="16">
        <v>76</v>
      </c>
      <c r="I160" s="16"/>
    </row>
    <row r="161" ht="29" customHeight="1" spans="1:9">
      <c r="A161" s="12" t="s">
        <v>42</v>
      </c>
      <c r="B161" s="13" t="s">
        <v>38</v>
      </c>
      <c r="C161" s="13" t="str">
        <f>"230059"</f>
        <v>230059</v>
      </c>
      <c r="D161" s="14">
        <v>230404123</v>
      </c>
      <c r="E161" s="15">
        <v>74.99</v>
      </c>
      <c r="F161" s="16">
        <v>76.3</v>
      </c>
      <c r="G161" s="16">
        <v>75.51</v>
      </c>
      <c r="H161" s="16">
        <v>75.51</v>
      </c>
      <c r="I161" s="16"/>
    </row>
    <row r="162" ht="29" customHeight="1" spans="1:9">
      <c r="A162" s="12" t="s">
        <v>42</v>
      </c>
      <c r="B162" s="13" t="s">
        <v>38</v>
      </c>
      <c r="C162" s="13" t="str">
        <f>"230059"</f>
        <v>230059</v>
      </c>
      <c r="D162" s="14">
        <v>230404210</v>
      </c>
      <c r="E162" s="15">
        <v>75.32</v>
      </c>
      <c r="F162" s="16">
        <v>75.34</v>
      </c>
      <c r="G162" s="16">
        <v>75.33</v>
      </c>
      <c r="H162" s="16">
        <v>75.33</v>
      </c>
      <c r="I162" s="16"/>
    </row>
    <row r="163" s="2" customFormat="1" ht="29" customHeight="1" spans="1:9">
      <c r="A163" s="12" t="s">
        <v>42</v>
      </c>
      <c r="B163" s="13" t="s">
        <v>38</v>
      </c>
      <c r="C163" s="13" t="s">
        <v>43</v>
      </c>
      <c r="D163" s="14">
        <v>230404322</v>
      </c>
      <c r="E163" s="15">
        <v>75.68</v>
      </c>
      <c r="F163" s="16">
        <v>74.6</v>
      </c>
      <c r="G163" s="16">
        <v>75.25</v>
      </c>
      <c r="H163" s="16">
        <v>75.25</v>
      </c>
      <c r="I163" s="16"/>
    </row>
    <row r="164" ht="29" customHeight="1" spans="1:9">
      <c r="A164" s="12" t="s">
        <v>42</v>
      </c>
      <c r="B164" s="13" t="s">
        <v>38</v>
      </c>
      <c r="C164" s="13" t="str">
        <f>"230059"</f>
        <v>230059</v>
      </c>
      <c r="D164" s="14">
        <v>230404229</v>
      </c>
      <c r="E164" s="15">
        <v>74.91</v>
      </c>
      <c r="F164" s="16">
        <v>75.52</v>
      </c>
      <c r="G164" s="16">
        <v>75.15</v>
      </c>
      <c r="H164" s="16">
        <v>75.15</v>
      </c>
      <c r="I164" s="16"/>
    </row>
    <row r="165" ht="29" customHeight="1" spans="1:9">
      <c r="A165" s="17" t="s">
        <v>44</v>
      </c>
      <c r="B165" s="18" t="s">
        <v>45</v>
      </c>
      <c r="C165" s="18" t="str">
        <f t="shared" ref="C165:C170" si="7">"230060"</f>
        <v>230060</v>
      </c>
      <c r="D165" s="19">
        <v>230404702</v>
      </c>
      <c r="E165" s="20">
        <v>76.29</v>
      </c>
      <c r="F165" s="21">
        <v>77.72</v>
      </c>
      <c r="G165" s="21">
        <v>76.86</v>
      </c>
      <c r="H165" s="21">
        <v>76.86</v>
      </c>
      <c r="I165" s="21"/>
    </row>
    <row r="166" ht="29" customHeight="1" spans="1:9">
      <c r="A166" s="17" t="s">
        <v>44</v>
      </c>
      <c r="B166" s="18" t="s">
        <v>45</v>
      </c>
      <c r="C166" s="18" t="str">
        <f t="shared" si="7"/>
        <v>230060</v>
      </c>
      <c r="D166" s="19">
        <v>230404801</v>
      </c>
      <c r="E166" s="20">
        <v>74.82</v>
      </c>
      <c r="F166" s="21">
        <v>78.22</v>
      </c>
      <c r="G166" s="21">
        <v>76.18</v>
      </c>
      <c r="H166" s="21">
        <v>76.18</v>
      </c>
      <c r="I166" s="21"/>
    </row>
    <row r="167" ht="29" customHeight="1" spans="1:9">
      <c r="A167" s="17" t="s">
        <v>44</v>
      </c>
      <c r="B167" s="18" t="s">
        <v>45</v>
      </c>
      <c r="C167" s="18" t="str">
        <f t="shared" si="7"/>
        <v>230060</v>
      </c>
      <c r="D167" s="19">
        <v>230404407</v>
      </c>
      <c r="E167" s="20">
        <v>74.82</v>
      </c>
      <c r="F167" s="21">
        <v>77.44</v>
      </c>
      <c r="G167" s="21">
        <v>75.87</v>
      </c>
      <c r="H167" s="21">
        <v>75.87</v>
      </c>
      <c r="I167" s="21"/>
    </row>
    <row r="168" ht="29" customHeight="1" spans="1:9">
      <c r="A168" s="17" t="s">
        <v>44</v>
      </c>
      <c r="B168" s="18" t="s">
        <v>45</v>
      </c>
      <c r="C168" s="18" t="str">
        <f t="shared" si="7"/>
        <v>230060</v>
      </c>
      <c r="D168" s="19">
        <v>230404421</v>
      </c>
      <c r="E168" s="20">
        <v>74.51</v>
      </c>
      <c r="F168" s="21">
        <v>75.18</v>
      </c>
      <c r="G168" s="21">
        <v>74.78</v>
      </c>
      <c r="H168" s="21">
        <v>74.78</v>
      </c>
      <c r="I168" s="21"/>
    </row>
    <row r="169" ht="29" customHeight="1" spans="1:9">
      <c r="A169" s="17" t="s">
        <v>44</v>
      </c>
      <c r="B169" s="18" t="s">
        <v>45</v>
      </c>
      <c r="C169" s="18" t="str">
        <f t="shared" si="7"/>
        <v>230060</v>
      </c>
      <c r="D169" s="19">
        <v>230404629</v>
      </c>
      <c r="E169" s="20">
        <v>74</v>
      </c>
      <c r="F169" s="21">
        <v>75.2</v>
      </c>
      <c r="G169" s="21">
        <v>74.48</v>
      </c>
      <c r="H169" s="21">
        <v>74.48</v>
      </c>
      <c r="I169" s="21"/>
    </row>
    <row r="170" ht="29" customHeight="1" spans="1:9">
      <c r="A170" s="17" t="s">
        <v>44</v>
      </c>
      <c r="B170" s="18" t="s">
        <v>45</v>
      </c>
      <c r="C170" s="18" t="str">
        <f t="shared" si="7"/>
        <v>230060</v>
      </c>
      <c r="D170" s="19">
        <v>230404716</v>
      </c>
      <c r="E170" s="20">
        <v>73.36</v>
      </c>
      <c r="F170" s="20" t="s">
        <v>19</v>
      </c>
      <c r="G170" s="20" t="s">
        <v>19</v>
      </c>
      <c r="H170" s="20" t="s">
        <v>19</v>
      </c>
      <c r="I170" s="21"/>
    </row>
    <row r="171" ht="29" customHeight="1" spans="1:9">
      <c r="A171" s="12" t="s">
        <v>44</v>
      </c>
      <c r="B171" s="13" t="s">
        <v>46</v>
      </c>
      <c r="C171" s="13" t="str">
        <f t="shared" ref="C171:C176" si="8">"230061"</f>
        <v>230061</v>
      </c>
      <c r="D171" s="14">
        <v>230405307</v>
      </c>
      <c r="E171" s="15">
        <v>78.7</v>
      </c>
      <c r="F171" s="16">
        <v>77.04</v>
      </c>
      <c r="G171" s="16">
        <v>78.04</v>
      </c>
      <c r="H171" s="16">
        <v>78.04</v>
      </c>
      <c r="I171" s="16"/>
    </row>
    <row r="172" ht="29" customHeight="1" spans="1:9">
      <c r="A172" s="12" t="s">
        <v>44</v>
      </c>
      <c r="B172" s="13" t="s">
        <v>46</v>
      </c>
      <c r="C172" s="13" t="str">
        <f t="shared" si="8"/>
        <v>230061</v>
      </c>
      <c r="D172" s="14">
        <v>230405027</v>
      </c>
      <c r="E172" s="15">
        <v>76.94</v>
      </c>
      <c r="F172" s="16">
        <v>76.82</v>
      </c>
      <c r="G172" s="16">
        <v>76.89</v>
      </c>
      <c r="H172" s="16">
        <v>76.89</v>
      </c>
      <c r="I172" s="16"/>
    </row>
    <row r="173" ht="29" customHeight="1" spans="1:9">
      <c r="A173" s="12" t="s">
        <v>44</v>
      </c>
      <c r="B173" s="13" t="s">
        <v>46</v>
      </c>
      <c r="C173" s="13" t="str">
        <f t="shared" si="8"/>
        <v>230061</v>
      </c>
      <c r="D173" s="14">
        <v>230405221</v>
      </c>
      <c r="E173" s="15">
        <v>77.98</v>
      </c>
      <c r="F173" s="16">
        <v>75.24</v>
      </c>
      <c r="G173" s="16">
        <v>76.88</v>
      </c>
      <c r="H173" s="16">
        <v>76.88</v>
      </c>
      <c r="I173" s="16"/>
    </row>
    <row r="174" ht="29" customHeight="1" spans="1:9">
      <c r="A174" s="12" t="s">
        <v>44</v>
      </c>
      <c r="B174" s="13" t="s">
        <v>46</v>
      </c>
      <c r="C174" s="13" t="str">
        <f t="shared" si="8"/>
        <v>230061</v>
      </c>
      <c r="D174" s="14">
        <v>230405108</v>
      </c>
      <c r="E174" s="15">
        <v>77.98</v>
      </c>
      <c r="F174" s="16">
        <v>71.96</v>
      </c>
      <c r="G174" s="16">
        <v>75.57</v>
      </c>
      <c r="H174" s="16">
        <v>75.57</v>
      </c>
      <c r="I174" s="16"/>
    </row>
    <row r="175" ht="29" customHeight="1" spans="1:9">
      <c r="A175" s="12" t="s">
        <v>44</v>
      </c>
      <c r="B175" s="13" t="s">
        <v>46</v>
      </c>
      <c r="C175" s="13" t="str">
        <f t="shared" si="8"/>
        <v>230061</v>
      </c>
      <c r="D175" s="14">
        <v>230404825</v>
      </c>
      <c r="E175" s="15">
        <v>75.96</v>
      </c>
      <c r="F175" s="16">
        <v>74.64</v>
      </c>
      <c r="G175" s="16">
        <v>75.43</v>
      </c>
      <c r="H175" s="16">
        <v>75.43</v>
      </c>
      <c r="I175" s="16"/>
    </row>
    <row r="176" ht="29" customHeight="1" spans="1:9">
      <c r="A176" s="12" t="s">
        <v>44</v>
      </c>
      <c r="B176" s="13" t="s">
        <v>46</v>
      </c>
      <c r="C176" s="13" t="str">
        <f t="shared" si="8"/>
        <v>230061</v>
      </c>
      <c r="D176" s="14">
        <v>230404824</v>
      </c>
      <c r="E176" s="15">
        <v>76.02</v>
      </c>
      <c r="F176" s="16">
        <v>73.22</v>
      </c>
      <c r="G176" s="16">
        <v>74.9</v>
      </c>
      <c r="H176" s="16">
        <v>74.9</v>
      </c>
      <c r="I176" s="16"/>
    </row>
    <row r="177" s="2" customFormat="1" ht="29" customHeight="1" spans="1:9">
      <c r="A177" s="17" t="s">
        <v>47</v>
      </c>
      <c r="B177" s="18" t="s">
        <v>38</v>
      </c>
      <c r="C177" s="18" t="str">
        <f t="shared" ref="C177:C182" si="9">"230062"</f>
        <v>230062</v>
      </c>
      <c r="D177" s="19">
        <v>230408225</v>
      </c>
      <c r="E177" s="20">
        <v>78.82</v>
      </c>
      <c r="F177" s="21">
        <v>82.58</v>
      </c>
      <c r="G177" s="21">
        <v>80.32</v>
      </c>
      <c r="H177" s="21">
        <v>80.32</v>
      </c>
      <c r="I177" s="21"/>
    </row>
    <row r="178" ht="29" customHeight="1" spans="1:9">
      <c r="A178" s="17" t="s">
        <v>47</v>
      </c>
      <c r="B178" s="18" t="s">
        <v>38</v>
      </c>
      <c r="C178" s="18" t="str">
        <f t="shared" si="9"/>
        <v>230062</v>
      </c>
      <c r="D178" s="19">
        <v>230409327</v>
      </c>
      <c r="E178" s="20">
        <v>79.81</v>
      </c>
      <c r="F178" s="21">
        <v>77.92</v>
      </c>
      <c r="G178" s="21">
        <v>79.05</v>
      </c>
      <c r="H178" s="21">
        <v>79.05</v>
      </c>
      <c r="I178" s="21"/>
    </row>
    <row r="179" ht="29" customHeight="1" spans="1:9">
      <c r="A179" s="17" t="s">
        <v>47</v>
      </c>
      <c r="B179" s="18" t="s">
        <v>38</v>
      </c>
      <c r="C179" s="18" t="str">
        <f t="shared" si="9"/>
        <v>230062</v>
      </c>
      <c r="D179" s="19">
        <v>230405527</v>
      </c>
      <c r="E179" s="20">
        <v>78.28</v>
      </c>
      <c r="F179" s="21">
        <v>78.28</v>
      </c>
      <c r="G179" s="21">
        <v>78.28</v>
      </c>
      <c r="H179" s="21">
        <v>78.28</v>
      </c>
      <c r="I179" s="21"/>
    </row>
    <row r="180" s="2" customFormat="1" ht="29" customHeight="1" spans="1:9">
      <c r="A180" s="17" t="s">
        <v>47</v>
      </c>
      <c r="B180" s="18" t="s">
        <v>38</v>
      </c>
      <c r="C180" s="18" t="str">
        <f t="shared" si="9"/>
        <v>230062</v>
      </c>
      <c r="D180" s="19">
        <v>230406212</v>
      </c>
      <c r="E180" s="20">
        <v>78.08</v>
      </c>
      <c r="F180" s="21">
        <v>77.04</v>
      </c>
      <c r="G180" s="21">
        <v>77.66</v>
      </c>
      <c r="H180" s="21">
        <v>77.66</v>
      </c>
      <c r="I180" s="21"/>
    </row>
    <row r="181" s="2" customFormat="1" ht="29" customHeight="1" spans="1:9">
      <c r="A181" s="17" t="s">
        <v>47</v>
      </c>
      <c r="B181" s="18" t="s">
        <v>38</v>
      </c>
      <c r="C181" s="18" t="str">
        <f t="shared" si="9"/>
        <v>230062</v>
      </c>
      <c r="D181" s="19">
        <v>230409229</v>
      </c>
      <c r="E181" s="20">
        <v>78.19</v>
      </c>
      <c r="F181" s="21">
        <v>74.48</v>
      </c>
      <c r="G181" s="21">
        <v>76.71</v>
      </c>
      <c r="H181" s="21">
        <v>76.71</v>
      </c>
      <c r="I181" s="21"/>
    </row>
    <row r="182" ht="29" customHeight="1" spans="1:9">
      <c r="A182" s="17" t="s">
        <v>47</v>
      </c>
      <c r="B182" s="18" t="s">
        <v>38</v>
      </c>
      <c r="C182" s="18" t="str">
        <f t="shared" si="9"/>
        <v>230062</v>
      </c>
      <c r="D182" s="19">
        <v>230406023</v>
      </c>
      <c r="E182" s="20">
        <v>78.15</v>
      </c>
      <c r="F182" s="21">
        <v>72.22</v>
      </c>
      <c r="G182" s="21">
        <v>75.78</v>
      </c>
      <c r="H182" s="21">
        <v>75.78</v>
      </c>
      <c r="I182" s="21"/>
    </row>
    <row r="183" ht="29" customHeight="1" spans="1:9">
      <c r="A183" s="12" t="s">
        <v>48</v>
      </c>
      <c r="B183" s="13" t="s">
        <v>45</v>
      </c>
      <c r="C183" s="13" t="str">
        <f>"230063"</f>
        <v>230063</v>
      </c>
      <c r="D183" s="14">
        <v>230417222</v>
      </c>
      <c r="E183" s="15">
        <v>55.13</v>
      </c>
      <c r="F183" s="16">
        <v>77.82</v>
      </c>
      <c r="G183" s="16">
        <v>64.21</v>
      </c>
      <c r="H183" s="16">
        <v>64.21</v>
      </c>
      <c r="I183" s="16"/>
    </row>
    <row r="184" ht="29" customHeight="1" spans="1:9">
      <c r="A184" s="12" t="s">
        <v>48</v>
      </c>
      <c r="B184" s="13" t="s">
        <v>45</v>
      </c>
      <c r="C184" s="13" t="str">
        <f>"230063"</f>
        <v>230063</v>
      </c>
      <c r="D184" s="14">
        <v>230417228</v>
      </c>
      <c r="E184" s="15">
        <v>53.59</v>
      </c>
      <c r="F184" s="16">
        <v>77.5</v>
      </c>
      <c r="G184" s="16">
        <v>63.15</v>
      </c>
      <c r="H184" s="16">
        <v>63.15</v>
      </c>
      <c r="I184" s="16"/>
    </row>
    <row r="185" ht="29" customHeight="1" spans="1:9">
      <c r="A185" s="12" t="s">
        <v>48</v>
      </c>
      <c r="B185" s="13" t="s">
        <v>45</v>
      </c>
      <c r="C185" s="13" t="str">
        <f>"230063"</f>
        <v>230063</v>
      </c>
      <c r="D185" s="14">
        <v>230417221</v>
      </c>
      <c r="E185" s="15">
        <v>55.46</v>
      </c>
      <c r="F185" s="16">
        <v>73.16</v>
      </c>
      <c r="G185" s="16">
        <v>62.54</v>
      </c>
      <c r="H185" s="16">
        <v>62.54</v>
      </c>
      <c r="I185" s="16"/>
    </row>
    <row r="186" ht="29" customHeight="1" spans="1:9">
      <c r="A186" s="17" t="s">
        <v>48</v>
      </c>
      <c r="B186" s="18" t="s">
        <v>46</v>
      </c>
      <c r="C186" s="18" t="str">
        <f>"230064"</f>
        <v>230064</v>
      </c>
      <c r="D186" s="19">
        <v>230410307</v>
      </c>
      <c r="E186" s="20">
        <v>74.2</v>
      </c>
      <c r="F186" s="21">
        <v>75.1</v>
      </c>
      <c r="G186" s="21">
        <v>74.56</v>
      </c>
      <c r="H186" s="21">
        <v>74.56</v>
      </c>
      <c r="I186" s="21"/>
    </row>
    <row r="187" ht="29" customHeight="1" spans="1:9">
      <c r="A187" s="17" t="s">
        <v>48</v>
      </c>
      <c r="B187" s="18" t="s">
        <v>46</v>
      </c>
      <c r="C187" s="18" t="str">
        <f>"230064"</f>
        <v>230064</v>
      </c>
      <c r="D187" s="19">
        <v>230410422</v>
      </c>
      <c r="E187" s="20">
        <v>74.32</v>
      </c>
      <c r="F187" s="21">
        <v>74.6</v>
      </c>
      <c r="G187" s="21">
        <v>74.43</v>
      </c>
      <c r="H187" s="21">
        <v>74.43</v>
      </c>
      <c r="I187" s="21"/>
    </row>
    <row r="188" s="2" customFormat="1" ht="29" customHeight="1" spans="1:9">
      <c r="A188" s="17" t="s">
        <v>48</v>
      </c>
      <c r="B188" s="18" t="s">
        <v>46</v>
      </c>
      <c r="C188" s="18" t="str">
        <f>"230064"</f>
        <v>230064</v>
      </c>
      <c r="D188" s="19">
        <v>230410323</v>
      </c>
      <c r="E188" s="20">
        <v>74.22</v>
      </c>
      <c r="F188" s="21">
        <v>73.34</v>
      </c>
      <c r="G188" s="21">
        <v>73.87</v>
      </c>
      <c r="H188" s="21">
        <v>73.87</v>
      </c>
      <c r="I188" s="21"/>
    </row>
    <row r="189" ht="29" customHeight="1" spans="1:9">
      <c r="A189" s="12" t="s">
        <v>48</v>
      </c>
      <c r="B189" s="13" t="s">
        <v>49</v>
      </c>
      <c r="C189" s="13" t="str">
        <f>"230065"</f>
        <v>230065</v>
      </c>
      <c r="D189" s="14">
        <v>230410618</v>
      </c>
      <c r="E189" s="15">
        <v>74.28</v>
      </c>
      <c r="F189" s="16">
        <v>78.1</v>
      </c>
      <c r="G189" s="16">
        <v>75.81</v>
      </c>
      <c r="H189" s="16">
        <v>75.81</v>
      </c>
      <c r="I189" s="16"/>
    </row>
    <row r="190" s="2" customFormat="1" ht="29" customHeight="1" spans="1:9">
      <c r="A190" s="12" t="s">
        <v>48</v>
      </c>
      <c r="B190" s="13" t="s">
        <v>49</v>
      </c>
      <c r="C190" s="13" t="str">
        <f>"230065"</f>
        <v>230065</v>
      </c>
      <c r="D190" s="14">
        <v>230410603</v>
      </c>
      <c r="E190" s="15">
        <v>74.95</v>
      </c>
      <c r="F190" s="16">
        <v>75.82</v>
      </c>
      <c r="G190" s="16">
        <v>75.3</v>
      </c>
      <c r="H190" s="16">
        <v>75.3</v>
      </c>
      <c r="I190" s="16"/>
    </row>
    <row r="191" ht="29" customHeight="1" spans="1:9">
      <c r="A191" s="12" t="s">
        <v>48</v>
      </c>
      <c r="B191" s="13" t="s">
        <v>49</v>
      </c>
      <c r="C191" s="13" t="str">
        <f>"230065"</f>
        <v>230065</v>
      </c>
      <c r="D191" s="14">
        <v>230410510</v>
      </c>
      <c r="E191" s="15">
        <v>74.89</v>
      </c>
      <c r="F191" s="16">
        <v>73.3</v>
      </c>
      <c r="G191" s="16">
        <v>74.25</v>
      </c>
      <c r="H191" s="16">
        <v>74.25</v>
      </c>
      <c r="I191" s="16"/>
    </row>
    <row r="192" s="2" customFormat="1" ht="29" customHeight="1" spans="1:9">
      <c r="A192" s="17" t="s">
        <v>48</v>
      </c>
      <c r="B192" s="18" t="s">
        <v>50</v>
      </c>
      <c r="C192" s="18" t="str">
        <f>"230066"</f>
        <v>230066</v>
      </c>
      <c r="D192" s="19">
        <v>230417716</v>
      </c>
      <c r="E192" s="20">
        <v>74.06</v>
      </c>
      <c r="F192" s="21">
        <v>77.82</v>
      </c>
      <c r="G192" s="21">
        <v>75.56</v>
      </c>
      <c r="H192" s="21">
        <v>75.56</v>
      </c>
      <c r="I192" s="21"/>
    </row>
    <row r="193" s="2" customFormat="1" ht="29" customHeight="1" spans="1:9">
      <c r="A193" s="17" t="s">
        <v>48</v>
      </c>
      <c r="B193" s="18" t="s">
        <v>50</v>
      </c>
      <c r="C193" s="18" t="str">
        <f>"230066"</f>
        <v>230066</v>
      </c>
      <c r="D193" s="19">
        <v>230417627</v>
      </c>
      <c r="E193" s="20">
        <v>71.54</v>
      </c>
      <c r="F193" s="21">
        <v>80.48</v>
      </c>
      <c r="G193" s="21">
        <v>75.12</v>
      </c>
      <c r="H193" s="21">
        <v>75.12</v>
      </c>
      <c r="I193" s="21"/>
    </row>
    <row r="194" ht="29" customHeight="1" spans="1:9">
      <c r="A194" s="17" t="s">
        <v>48</v>
      </c>
      <c r="B194" s="18" t="s">
        <v>50</v>
      </c>
      <c r="C194" s="18" t="str">
        <f>"230066"</f>
        <v>230066</v>
      </c>
      <c r="D194" s="19">
        <v>230417717</v>
      </c>
      <c r="E194" s="20">
        <v>73.92</v>
      </c>
      <c r="F194" s="20" t="s">
        <v>19</v>
      </c>
      <c r="G194" s="20" t="s">
        <v>19</v>
      </c>
      <c r="H194" s="20" t="s">
        <v>19</v>
      </c>
      <c r="I194" s="21"/>
    </row>
    <row r="195" ht="29" customHeight="1" spans="1:9">
      <c r="A195" s="12" t="s">
        <v>48</v>
      </c>
      <c r="B195" s="13" t="s">
        <v>51</v>
      </c>
      <c r="C195" s="13" t="str">
        <f>"230067"</f>
        <v>230067</v>
      </c>
      <c r="D195" s="14">
        <v>230410830</v>
      </c>
      <c r="E195" s="15">
        <v>79.56</v>
      </c>
      <c r="F195" s="16">
        <v>79.52</v>
      </c>
      <c r="G195" s="16">
        <v>79.54</v>
      </c>
      <c r="H195" s="16">
        <v>79.54</v>
      </c>
      <c r="I195" s="16"/>
    </row>
    <row r="196" ht="29" customHeight="1" spans="1:9">
      <c r="A196" s="12" t="s">
        <v>48</v>
      </c>
      <c r="B196" s="13" t="s">
        <v>51</v>
      </c>
      <c r="C196" s="13" t="str">
        <f>"230067"</f>
        <v>230067</v>
      </c>
      <c r="D196" s="14">
        <v>230410730</v>
      </c>
      <c r="E196" s="15">
        <v>77.36</v>
      </c>
      <c r="F196" s="16">
        <v>74.22</v>
      </c>
      <c r="G196" s="16">
        <v>76.1</v>
      </c>
      <c r="H196" s="16">
        <v>76.1</v>
      </c>
      <c r="I196" s="16"/>
    </row>
    <row r="197" ht="29" customHeight="1" spans="1:9">
      <c r="A197" s="12" t="s">
        <v>48</v>
      </c>
      <c r="B197" s="13" t="s">
        <v>51</v>
      </c>
      <c r="C197" s="13" t="s">
        <v>52</v>
      </c>
      <c r="D197" s="14">
        <v>230411302</v>
      </c>
      <c r="E197" s="15">
        <v>76.7</v>
      </c>
      <c r="F197" s="16">
        <v>72.08</v>
      </c>
      <c r="G197" s="16">
        <v>74.85</v>
      </c>
      <c r="H197" s="16">
        <v>74.85</v>
      </c>
      <c r="I197" s="16"/>
    </row>
    <row r="198" ht="29" customHeight="1" spans="1:9">
      <c r="A198" s="17" t="s">
        <v>48</v>
      </c>
      <c r="B198" s="18" t="s">
        <v>53</v>
      </c>
      <c r="C198" s="18" t="str">
        <f>"230068"</f>
        <v>230068</v>
      </c>
      <c r="D198" s="19">
        <v>230411617</v>
      </c>
      <c r="E198" s="20">
        <v>76.76</v>
      </c>
      <c r="F198" s="21">
        <v>81.38</v>
      </c>
      <c r="G198" s="21">
        <v>78.61</v>
      </c>
      <c r="H198" s="21">
        <v>78.61</v>
      </c>
      <c r="I198" s="21"/>
    </row>
    <row r="199" ht="29" customHeight="1" spans="1:9">
      <c r="A199" s="17" t="s">
        <v>48</v>
      </c>
      <c r="B199" s="18" t="s">
        <v>53</v>
      </c>
      <c r="C199" s="18" t="str">
        <f>"230068"</f>
        <v>230068</v>
      </c>
      <c r="D199" s="19">
        <v>230411507</v>
      </c>
      <c r="E199" s="20">
        <v>76.52</v>
      </c>
      <c r="F199" s="21">
        <v>79</v>
      </c>
      <c r="G199" s="21">
        <v>77.51</v>
      </c>
      <c r="H199" s="21">
        <v>77.51</v>
      </c>
      <c r="I199" s="21"/>
    </row>
    <row r="200" ht="29" customHeight="1" spans="1:9">
      <c r="A200" s="17" t="s">
        <v>48</v>
      </c>
      <c r="B200" s="18" t="s">
        <v>53</v>
      </c>
      <c r="C200" s="18" t="str">
        <f>"230068"</f>
        <v>230068</v>
      </c>
      <c r="D200" s="19">
        <v>230411709</v>
      </c>
      <c r="E200" s="20">
        <v>77.8</v>
      </c>
      <c r="F200" s="21">
        <v>74.64</v>
      </c>
      <c r="G200" s="21">
        <v>76.54</v>
      </c>
      <c r="H200" s="21">
        <v>76.54</v>
      </c>
      <c r="I200" s="21"/>
    </row>
    <row r="201" spans="6:9">
      <c r="F201" s="28"/>
      <c r="G201" s="28"/>
      <c r="H201" s="28"/>
      <c r="I201" s="28"/>
    </row>
    <row r="202" spans="6:9">
      <c r="F202" s="28"/>
      <c r="G202" s="28"/>
      <c r="H202" s="28"/>
      <c r="I202" s="28"/>
    </row>
    <row r="203" spans="6:9">
      <c r="F203" s="28"/>
      <c r="G203" s="28"/>
      <c r="H203" s="28"/>
      <c r="I203" s="28"/>
    </row>
    <row r="204" spans="6:9">
      <c r="F204" s="28"/>
      <c r="G204" s="28"/>
      <c r="H204" s="28"/>
      <c r="I204" s="28"/>
    </row>
    <row r="205" spans="6:9">
      <c r="F205" s="28"/>
      <c r="G205" s="28"/>
      <c r="H205" s="28"/>
      <c r="I205" s="28"/>
    </row>
    <row r="206" spans="6:9">
      <c r="F206" s="28"/>
      <c r="G206" s="28"/>
      <c r="H206" s="28"/>
      <c r="I206" s="28"/>
    </row>
    <row r="207" spans="6:9">
      <c r="F207" s="28"/>
      <c r="G207" s="28"/>
      <c r="H207" s="28"/>
      <c r="I207" s="28"/>
    </row>
  </sheetData>
  <mergeCells count="1">
    <mergeCell ref="A1:I1"/>
  </mergeCells>
  <printOptions horizontalCentered="1"/>
  <pageMargins left="0.393055555555556" right="0.393055555555556" top="0.393055555555556" bottom="0.393055555555556" header="0.393055555555556" footer="0.275"/>
  <pageSetup paperSize="9" scale="7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面试成绩及考试总成绩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归于因果</cp:lastModifiedBy>
  <dcterms:created xsi:type="dcterms:W3CDTF">2023-07-03T00:42:00Z</dcterms:created>
  <dcterms:modified xsi:type="dcterms:W3CDTF">2023-08-07T00:59:45Z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669B15B34D244B448CEFC186FF5B06EF_13</vt:lpwstr>
  </property>
  <property fmtid="{D5CDD505-2E9C-101B-9397-08002B2CF9AE}" pid="3" name="KSOProductBuildVer">
    <vt:lpwstr>2052-11.1.0.14309</vt:lpwstr>
  </property>
</Properties>
</file>